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Journeys" state="visible" r:id="rId6"/>
    <sheet sheetId="4" name="Summary" state="visible" r:id="rId7"/>
    <sheet sheetId="5" name="Sources" state="visible" r:id="rId8"/>
  </sheets>
  <definedNames>
    <definedName name="_xlnm.Print_Area" localSheetId="0">'Start'!$A1:$L36</definedName>
    <definedName name="_xlnm.Print_Area" localSheetId="1">'How to use'!$A1:$C37</definedName>
    <definedName name="_xlnm.Print_Titles" localSheetId="1">'How to use'!$1:$3</definedName>
    <definedName name="_xlnm.Print_Area" localSheetId="2">'Journeys'!$A1:$H306</definedName>
    <definedName name="_xlnm.Print_Titles" localSheetId="2">'Journeys'!$1:$5</definedName>
    <definedName name="_xlnm.Print_Area" localSheetId="3">'Summary'!$A1:$D16</definedName>
    <definedName name="_xlnm.Print_Area" localSheetId="4">'Sources'!$A1:$G10</definedName>
    <definedName name="_xlnm.Print_Titles" localSheetId="4">'Sources'!$1:$5</definedName>
  </definedNames>
  <calcPr calcId="171027"/>
</workbook>
</file>

<file path=xl/sharedStrings.xml><?xml version="1.0" encoding="utf-8"?>
<sst xmlns="http://schemas.openxmlformats.org/spreadsheetml/2006/main" count="95" uniqueCount="73">
  <si>
    <t>Mileage log  ·  Tax years 2025 to 2026 and 2026 to 2027</t>
  </si>
  <si>
    <t>How to use</t>
  </si>
  <si>
    <t>Neatsums Templates</t>
  </si>
  <si>
    <t>Mileage log</t>
  </si>
  <si>
    <t>Journeys</t>
  </si>
  <si>
    <t>For sole traders claiming business miles in a car or van</t>
  </si>
  <si>
    <t>Summary</t>
  </si>
  <si>
    <t>Tax years 2025 to 2026 and 2026 to 2027</t>
  </si>
  <si>
    <t>Version 1.0, October 2026</t>
  </si>
  <si>
    <t>Sources</t>
  </si>
  <si>
    <t xml:space="preserve">A spreadsheet for organising your own figures. It isn't tax advice, isn't HMRC software and can't send anything to HMRC. Check every figure. Rates and thresholds are for the 2025–26 and 2026–27 tax years (you choose which on the Start sheet) and link to GOV.UK, checked on 18 Oct 2026. If you're not sure what applies to you, ask HMRC or an accountant. Sources and dates are on the Sources tab. Contains public sector information licensed under the Open Government Licence v3.0. Not affiliated with or endorsed by HMRC.
For your own records only. Don't sell, share or give away this template. Licence: templates.neatsums.co.uk/licence. © Neatsums.</t>
  </si>
  <si>
    <t>Tax year</t>
  </si>
  <si>
    <t>2026 to 2027</t>
  </si>
  <si>
    <t>Contents</t>
  </si>
  <si>
    <t>Two minutes on how it works</t>
  </si>
  <si>
    <t>One row for each business journey</t>
  </si>
  <si>
    <t>Totals, claim and checks</t>
  </si>
  <si>
    <t>Every rate and rule used, for both tax years, with its GOV.UK link</t>
  </si>
  <si>
    <t>Kept by</t>
  </si>
  <si>
    <t>Notes</t>
  </si>
  <si>
    <t>Mileage log · Tax years 2025 to 2026 and 2026 to 2027</t>
  </si>
  <si>
    <t>Start</t>
  </si>
  <si>
    <t>Two minutes here saves a muddle later.</t>
  </si>
  <si>
    <t>What this does</t>
  </si>
  <si>
    <t>Log each business journey in your car or van. The log adds up your miles and works out the simplified mileage claim for the tax year you choose: 55p a mile for the first 10,000 business miles in 2026 to 2027 (45p in 2025 to 2026), then 25p. A journey that crosses the 10,000-mile line is split between the two rates.</t>
  </si>
  <si>
    <t>Filling it in</t>
  </si>
  <si>
    <t>First choose the tax year on the Start sheet. Use one copy of this workbook for each tax year. On the Journeys sheet, type one journey per row: the date, where from, where to, the business reason, and the miles. Leave the shaded cells alone; they work themselves out. The Summary sheet adds everything up and checks for gaps.</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</si>
  <si>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</si>
  <si>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</si>
  <si>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</si>
  <si>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</si>
  <si>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</si>
  <si>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</si>
  <si>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</si>
  <si>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</si>
  <si>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</si>
  <si>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If you use simplified mileage</t>
  </si>
  <si>
    <t>You claim the mileage rate instead of your actual vehicle running costs, and once you use it for a vehicle you keep using it for that vehicle. Motorcycles have their own rate (24p) and aren't covered by this log. GOV.UK explains the rules: see the Sources tab.</t>
  </si>
  <si>
    <t>Later years</t>
  </si>
  <si>
    <t>Rates can change each April. The Sources sheet shows both years' figures side by side. For a later year, unprotect the Sources sheet (Review, Unprotect Sheet; there's no password) and type the new figures from GOV.UK.</t>
  </si>
  <si>
    <t>Not tax advice</t>
  </si>
  <si>
    <t>A spreadsheet for organising your own figures. It isn't tax advice, isn't HMRC software and can't send anything to HMRC. Check every figure. Rates and thresholds are for the 2025–26 and 2026–27 tax years (you choose which on the Start sheet) and link to GOV.UK, checked on 18 Oct 2026. If you're not sure what applies to you, ask HMRC or an accountant. Sources and dates are on the Sources tab. Contains public sector information licensed under the Open Government Licence v3.0. Not affiliated with or endorsed by HMRC.</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</si>
  <si>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</si>
  <si>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</si>
  <si>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</si>
  <si>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One row per journey. Type in the white boxes; shaded cells work themselves out.</t>
  </si>
  <si>
    <t>Date</t>
  </si>
  <si>
    <t>From</t>
  </si>
  <si>
    <t>To</t>
  </si>
  <si>
    <t>Why (business reason)</t>
  </si>
  <si>
    <t>Miles</t>
  </si>
  <si>
    <t>Miles so far</t>
  </si>
  <si>
    <t>Claim</t>
  </si>
  <si>
    <t>Total</t>
  </si>
  <si>
    <t>Everything here works itself out from your other sheets.</t>
  </si>
  <si>
    <t>Business miles this tax year</t>
  </si>
  <si>
    <t>Miles at the first rate (first 10,000)</t>
  </si>
  <si>
    <t>Miles at 25p (after 10,000)</t>
  </si>
  <si>
    <t>Total to claim</t>
  </si>
  <si>
    <t>Figures for both tax years, checked on 18 Oct 2026. "In use" follows the tax year on the Start sheet. Contains public sector information licensed under the Open Government Licence v3.0.</t>
  </si>
  <si>
    <t>What</t>
  </si>
  <si>
    <t>In use</t>
  </si>
  <si>
    <t>2025 to 2026</t>
  </si>
  <si>
    <t>Source</t>
  </si>
  <si>
    <t>Checked</t>
  </si>
  <si>
    <t>Rate per mile, first 10,000 business miles (cars and goods vehicles)</t>
  </si>
  <si>
    <t>gov.uk/simpler-income-tax-simplified-expenses/vehicles</t>
  </si>
  <si>
    <t>18 Oct 2026</t>
  </si>
  <si>
    <t>Rate per mile after 10,000 business miles</t>
  </si>
  <si>
    <t>Miles at the higher rate, each tax year</t>
  </si>
  <si>
    <t>Tax year starts</t>
  </si>
  <si>
    <t>gov.uk/self-assessment-tax-returns</t>
  </si>
  <si>
    <t>Tax year 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</si>
</sst>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 mmm yyyy"/>
    <numFmt numFmtId="165" formatCode="£#,##0.00;&quot;−£&quot;#,##0.00;&quot;–&quot;"/>
    <numFmt numFmtId="166" formatCode="#,##0.0;&quot;−&quot;#,##0.0;&quot;–&quot;"/>
    <numFmt numFmtId="167" formatCode="£0.00"/>
  </numFmts>
  <fonts count="17" x14ac:knownFonts="1">
    <font>
      <color theme="1"/>
      <family val="2"/>
      <scheme val="minor"/>
      <sz val="11"/>
      <name val="Calibri"/>
    </font>
    <font>
      <b/>
      <color rgb="FFFFFDF8"/>
      <sz val="14"/>
      <name val="Fraunces"/>
    </font>
    <font>
      <b/>
      <color rgb="FFFFFDF8"/>
      <sz val="11"/>
      <name val="IBM Plex Sans"/>
    </font>
    <font>
      <b/>
      <color rgb="FF465F1C"/>
      <sz val="10"/>
      <name val="IBM Plex Sans"/>
    </font>
    <font>
      <b/>
      <color rgb="FF1F2A37"/>
      <sz val="30"/>
      <name val="Fraunces"/>
    </font>
    <font>
      <color rgb="FF1F2A37"/>
      <sz val="12"/>
      <name val="IBM Plex Sans"/>
    </font>
    <font>
      <color rgb="FF545C68"/>
      <sz val="10"/>
      <name val="IBM Plex Sans"/>
    </font>
    <font>
      <color rgb="FF1F2A37"/>
      <sz val="11"/>
      <name val="IBM Plex Sans"/>
    </font>
    <font>
      <b/>
      <color rgb="FF1F2A37"/>
      <sz val="13"/>
      <name val="Fraunces"/>
    </font>
    <font>
      <u/>
      <color rgb="FF465F1C"/>
      <sz val="11"/>
      <name val="IBM Plex Sans"/>
    </font>
    <font>
      <b/>
      <color rgb="FF1F2A37"/>
      <sz val="18"/>
      <name val="Fraunces"/>
    </font>
    <font>
      <b/>
      <color rgb="FFFFFDF8"/>
      <sz val="10"/>
      <name val="IBM Plex Sans"/>
    </font>
    <font>
      <b/>
      <color rgb="FF1F2A37"/>
      <sz val="12"/>
      <name val="IBM Plex Sans"/>
    </font>
    <font>
      <b/>
      <color rgb="FF2D6A3E"/>
      <sz val="11"/>
      <name val="IBM Plex Sans"/>
    </font>
    <font>
      <b/>
      <color rgb="FF8A5000"/>
      <sz val="11"/>
      <name val="IBM Plex Sans"/>
    </font>
    <font>
      <b/>
      <color rgb="FF1F2A37"/>
      <sz val="10"/>
      <name val="IBM Plex Sans"/>
    </font>
    <font>
      <b/>
      <color rgb="FF1F2A37"/>
      <sz val="12"/>
      <name val="Fraunces"/>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9">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4" fontId="7" fillId="5" borderId="10" xfId="0" applyNumberFormat="1" applyFont="1" applyFill="1" applyBorder="1" applyProtection="1">
      <protection locked="0"/>
    </xf>
    <xf numFmtId="166" fontId="7" fillId="5" borderId="10" xfId="0" applyNumberFormat="1" applyFont="1" applyFill="1" applyBorder="1" applyProtection="1">
      <protection locked="0"/>
    </xf>
    <xf numFmtId="166" fontId="7" fillId="6" borderId="11" xfId="0" applyNumberFormat="1" applyFont="1" applyFill="1" applyBorder="1" applyProtection="1"/>
    <xf numFmtId="0" fontId="16" fillId="3" borderId="15" xfId="0" applyFont="1" applyFill="1" applyBorder="1" applyAlignment="1" applyProtection="1">
      <alignment vertical="center"/>
    </xf>
    <xf numFmtId="166" fontId="12" fillId="3" borderId="15" xfId="0" applyNumberFormat="1" applyFont="1" applyFill="1" applyBorder="1" applyAlignment="1" applyProtection="1">
      <alignment horizontal="right" vertical="center"/>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67" fontId="7" fillId="6" borderId="11" xfId="0" applyNumberFormat="1" applyFont="1" applyFill="1" applyBorder="1" applyAlignment="1" applyProtection="1">
      <alignment horizontal="right" vertical="center"/>
    </xf>
    <xf numFmtId="167"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3" fontId="7" fillId="6" borderId="11" xfId="0" applyNumberFormat="1" applyFont="1" applyFill="1" applyBorder="1" applyAlignment="1" applyProtection="1">
      <alignment horizontal="right" vertical="center"/>
    </xf>
    <xf numFmtId="3" fontId="7" fillId="5" borderId="10" xfId="0" applyNumberFormat="1" applyFont="1" applyFill="1" applyBorder="1" applyAlignment="1" applyProtection="1">
      <alignment horizontal="right" vertical="center"/>
    </xf>
    <xf numFmtId="164" fontId="7" fillId="6" borderId="11" xfId="0" applyNumberFormat="1" applyFont="1" applyFill="1" applyBorder="1" applyAlignment="1" applyProtection="1">
      <alignment horizontal="right" vertical="center"/>
    </xf>
    <xf numFmtId="164" fontId="7" fillId="5" borderId="10" xfId="0" applyNumberFormat="1" applyFont="1" applyFill="1" applyBorder="1" applyAlignment="1" applyProtection="1">
      <alignment horizontal="right" vertical="center"/>
    </xf>
  </cellXfs>
  <cellStyles count="1">
    <cellStyle name="Normal" xfId="0" builtinId="0"/>
  </cellStyles>
  <dxfs count="9">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Journeys&apos;!A1" TargetMode="External"/><Relationship Id="rId3" Type="http://schemas.openxmlformats.org/officeDocument/2006/relationships/hyperlink" Target="#&apos;Summary&apos;!A1" TargetMode="External"/><Relationship Id="rId4" Type="http://schemas.openxmlformats.org/officeDocument/2006/relationships/hyperlink" Target="#&apos;Sources&apos;!A1" TargetMode="External"/><Relationship Id="rId5" Type="http://schemas.openxmlformats.org/officeDocument/2006/relationships/hyperlink" Target="#&apos;How to use&apos;!A1" TargetMode="External"/><Relationship Id="rId6" Type="http://schemas.openxmlformats.org/officeDocument/2006/relationships/hyperlink" Target="#&apos;Journeys&apos;!A1" TargetMode="External"/><Relationship Id="rId7" Type="http://schemas.openxmlformats.org/officeDocument/2006/relationships/hyperlink" Target="#&apos;Summary&apos;!A1" TargetMode="External"/><Relationship Id="rId8"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simpler-income-tax-simplified-expenses/vehicles" TargetMode="External"/><Relationship Id="rId3" Type="http://schemas.openxmlformats.org/officeDocument/2006/relationships/hyperlink" Target="https://www.gov.uk/simpler-income-tax-simplified-expenses/vehicles" TargetMode="External"/><Relationship Id="rId4" Type="http://schemas.openxmlformats.org/officeDocument/2006/relationships/hyperlink" Target="https://www.gov.uk/simpler-income-tax-simplified-expenses/vehicles" TargetMode="External"/><Relationship Id="rId5" Type="http://schemas.openxmlformats.org/officeDocument/2006/relationships/hyperlink" Target="https://www.gov.uk/self-assessment-tax-returns" TargetMode="External"/><Relationship Id="rId6" Type="http://schemas.openxmlformats.org/officeDocument/2006/relationships/hyperlink" Target="https://www.gov.uk/self-assessment-tax-retur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6"/>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3"/>
    </row>
    <row r="16" ht="20" customHeight="1" spans="1:12" x14ac:dyDescent="0.25">
      <c r="A16" s="1"/>
      <c r="B16" s="1"/>
      <c r="C16" s="1"/>
      <c r="D16" s="2"/>
      <c r="E16" s="16"/>
      <c r="F16" s="16"/>
      <c r="G16" s="16"/>
      <c r="H16" s="16"/>
      <c r="I16" s="16"/>
      <c r="J16" s="16"/>
      <c r="K16" s="16"/>
      <c r="L16" s="3"/>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6"/>
      <c r="F20" s="16"/>
      <c r="G20" s="16"/>
      <c r="H20" s="16"/>
      <c r="I20" s="16"/>
      <c r="J20" s="16"/>
      <c r="K20" s="16"/>
      <c r="L20" s="3"/>
    </row>
    <row r="21" ht="20" customHeight="1" spans="1:12" x14ac:dyDescent="0.25">
      <c r="A21" s="1"/>
      <c r="B21" s="1"/>
      <c r="C21" s="1"/>
      <c r="D21" s="2"/>
      <c r="E21" s="16"/>
      <c r="F21" s="16"/>
      <c r="G21" s="16"/>
      <c r="H21" s="16"/>
      <c r="I21" s="16"/>
      <c r="J21" s="16"/>
      <c r="K21" s="16"/>
      <c r="L21" s="3"/>
    </row>
    <row r="22" ht="20" customHeight="1" spans="1:12" x14ac:dyDescent="0.25">
      <c r="A22" s="1"/>
      <c r="B22" s="1"/>
      <c r="C22" s="1"/>
      <c r="D22" s="2"/>
      <c r="E22" s="16"/>
      <c r="F22" s="16"/>
      <c r="G22" s="16"/>
      <c r="H22" s="16"/>
      <c r="I22" s="16"/>
      <c r="J22" s="16"/>
      <c r="K22" s="16"/>
      <c r="L22" s="3"/>
    </row>
    <row r="23" ht="20" customHeight="1" spans="1:12" x14ac:dyDescent="0.25">
      <c r="A23" s="1"/>
      <c r="B23" s="1"/>
      <c r="C23" s="1"/>
      <c r="D23" s="2"/>
      <c r="E23" s="17" t="s">
        <v>11</v>
      </c>
      <c r="F23" s="17"/>
      <c r="G23" s="18" t="s">
        <v>12</v>
      </c>
      <c r="H23" s="18"/>
      <c r="I23" s="18"/>
      <c r="J23" s="18"/>
      <c r="K23" s="4"/>
      <c r="L23" s="3"/>
    </row>
    <row r="24" ht="20" customHeight="1" spans="1:12" x14ac:dyDescent="0.25">
      <c r="A24" s="1"/>
      <c r="B24" s="1"/>
      <c r="C24" s="1"/>
      <c r="D24" s="2"/>
      <c r="E24" s="3"/>
      <c r="F24" s="3"/>
      <c r="G24" s="3"/>
      <c r="H24" s="3"/>
      <c r="I24" s="3"/>
      <c r="J24" s="3"/>
      <c r="K24" s="4"/>
      <c r="L24" s="3"/>
    </row>
    <row r="25" ht="20" customHeight="1" spans="1:12" x14ac:dyDescent="0.25">
      <c r="A25" s="1"/>
      <c r="B25" s="1"/>
      <c r="C25" s="1"/>
      <c r="D25" s="2"/>
      <c r="E25" s="19" t="s">
        <v>13</v>
      </c>
      <c r="F25" s="20"/>
      <c r="G25" s="20"/>
      <c r="H25" s="20"/>
      <c r="I25" s="20"/>
      <c r="J25" s="20"/>
      <c r="K25" s="4"/>
      <c r="L25" s="3"/>
    </row>
    <row r="26" ht="20" customHeight="1" spans="1:12" x14ac:dyDescent="0.25">
      <c r="A26" s="1"/>
      <c r="B26" s="1"/>
      <c r="C26" s="1"/>
      <c r="D26" s="2"/>
      <c r="E26" s="21" t="s">
        <v>1</v>
      </c>
      <c r="F26" s="22" t="s">
        <v>14</v>
      </c>
      <c r="G26" s="22"/>
      <c r="H26" s="22"/>
      <c r="I26" s="22"/>
      <c r="J26" s="22"/>
      <c r="K26" s="4"/>
      <c r="L26" s="3"/>
    </row>
    <row r="27" ht="20" customHeight="1" spans="1:12" x14ac:dyDescent="0.25">
      <c r="A27" s="1"/>
      <c r="B27" s="1"/>
      <c r="C27" s="1"/>
      <c r="D27" s="2"/>
      <c r="E27" s="21" t="s">
        <v>4</v>
      </c>
      <c r="F27" s="22" t="s">
        <v>15</v>
      </c>
      <c r="G27" s="22"/>
      <c r="H27" s="22"/>
      <c r="I27" s="22"/>
      <c r="J27" s="22"/>
      <c r="K27" s="4"/>
      <c r="L27" s="3"/>
    </row>
    <row r="28" ht="20" customHeight="1" spans="1:12" x14ac:dyDescent="0.25">
      <c r="A28" s="1"/>
      <c r="B28" s="1"/>
      <c r="C28" s="1"/>
      <c r="D28" s="2"/>
      <c r="E28" s="21" t="s">
        <v>6</v>
      </c>
      <c r="F28" s="22" t="s">
        <v>16</v>
      </c>
      <c r="G28" s="22"/>
      <c r="H28" s="22"/>
      <c r="I28" s="22"/>
      <c r="J28" s="22"/>
      <c r="K28" s="4"/>
      <c r="L28" s="3"/>
    </row>
    <row r="29" ht="20" customHeight="1" spans="1:12" x14ac:dyDescent="0.25">
      <c r="A29" s="1"/>
      <c r="B29" s="1"/>
      <c r="C29" s="1"/>
      <c r="D29" s="2"/>
      <c r="E29" s="21" t="s">
        <v>9</v>
      </c>
      <c r="F29" s="22" t="s">
        <v>17</v>
      </c>
      <c r="G29" s="22"/>
      <c r="H29" s="22"/>
      <c r="I29" s="22"/>
      <c r="J29" s="22"/>
      <c r="K29" s="4"/>
      <c r="L29" s="3"/>
    </row>
    <row r="30" ht="20" customHeight="1" spans="1:12" x14ac:dyDescent="0.25">
      <c r="A30" s="1"/>
      <c r="B30" s="1"/>
      <c r="C30" s="1"/>
      <c r="D30" s="2"/>
      <c r="E30" s="3"/>
      <c r="F30" s="3"/>
      <c r="G30" s="3"/>
      <c r="H30" s="3"/>
      <c r="I30" s="3"/>
      <c r="J30" s="3"/>
      <c r="K30" s="4"/>
      <c r="L30" s="3"/>
    </row>
    <row r="31" ht="20" customHeight="1" spans="1:12" x14ac:dyDescent="0.25">
      <c r="A31" s="1"/>
      <c r="B31" s="1"/>
      <c r="C31" s="1"/>
      <c r="D31" s="2"/>
      <c r="E31" s="23" t="s">
        <v>18</v>
      </c>
      <c r="F31" s="3"/>
      <c r="G31" s="24"/>
      <c r="H31" s="24"/>
      <c r="I31" s="24"/>
      <c r="J31" s="24"/>
      <c r="K31" s="4"/>
      <c r="L31" s="3"/>
    </row>
    <row r="32" ht="20" customHeight="1" spans="1:12" x14ac:dyDescent="0.25">
      <c r="A32" s="1"/>
      <c r="B32" s="1"/>
      <c r="C32" s="1"/>
      <c r="D32" s="2"/>
      <c r="E32" s="23" t="s">
        <v>19</v>
      </c>
      <c r="F32" s="3"/>
      <c r="G32" s="24"/>
      <c r="H32" s="24"/>
      <c r="I32" s="24"/>
      <c r="J32" s="24"/>
      <c r="K32" s="4"/>
      <c r="L32" s="3"/>
    </row>
    <row r="33" ht="20" customHeight="1" spans="1:12" x14ac:dyDescent="0.25">
      <c r="A33" s="1"/>
      <c r="B33" s="1"/>
      <c r="C33" s="1"/>
      <c r="D33" s="2"/>
      <c r="E33" s="23"/>
      <c r="F33" s="3"/>
      <c r="G33" s="24"/>
      <c r="H33" s="24"/>
      <c r="I33" s="24"/>
      <c r="J33" s="24"/>
      <c r="K33" s="4"/>
      <c r="L33" s="3"/>
    </row>
    <row r="34" ht="20" customHeight="1" spans="1:12" x14ac:dyDescent="0.25">
      <c r="A34" s="1"/>
      <c r="B34" s="1"/>
      <c r="C34" s="1"/>
      <c r="D34" s="2"/>
      <c r="E34" s="23"/>
      <c r="F34" s="3"/>
      <c r="G34" s="24"/>
      <c r="H34" s="24"/>
      <c r="I34" s="24"/>
      <c r="J34" s="24"/>
      <c r="K34" s="4"/>
      <c r="L34" s="3"/>
    </row>
    <row r="35" ht="20" customHeight="1" spans="1:12" x14ac:dyDescent="0.25">
      <c r="A35" s="1"/>
      <c r="B35" s="1"/>
      <c r="C35" s="1"/>
      <c r="D35" s="2"/>
      <c r="E35" s="3"/>
      <c r="F35" s="3"/>
      <c r="G35" s="3"/>
      <c r="H35" s="3"/>
      <c r="I35" s="3"/>
      <c r="J35" s="3"/>
      <c r="K35" s="4"/>
      <c r="L35" s="3"/>
    </row>
    <row r="36" ht="20" customHeight="1" spans="1:12" x14ac:dyDescent="0.25">
      <c r="A36" s="1"/>
      <c r="B36" s="1"/>
      <c r="C36" s="1"/>
      <c r="D36" s="2"/>
      <c r="E36" s="3"/>
      <c r="F36" s="3"/>
      <c r="G36" s="3"/>
      <c r="H36" s="3"/>
      <c r="I36" s="3"/>
      <c r="J36" s="3"/>
      <c r="K36" s="4"/>
      <c r="L36" s="3"/>
    </row>
  </sheetData>
  <sheetProtection sheet="1" formatColumns="0" sort="0" autoFilter="0"/>
  <mergeCells count="21">
    <mergeCell ref="A1:C36"/>
    <mergeCell ref="L3:L4"/>
    <mergeCell ref="E5:J5"/>
    <mergeCell ref="E6:J8"/>
    <mergeCell ref="L6:L7"/>
    <mergeCell ref="E9:J9"/>
    <mergeCell ref="E10:J10"/>
    <mergeCell ref="L9:L10"/>
    <mergeCell ref="E11:J11"/>
    <mergeCell ref="L12:L13"/>
    <mergeCell ref="E14:K22"/>
    <mergeCell ref="E23:F23"/>
    <mergeCell ref="G23:J23"/>
    <mergeCell ref="F26:J26"/>
    <mergeCell ref="F27:J27"/>
    <mergeCell ref="F28:J28"/>
    <mergeCell ref="F29:J29"/>
    <mergeCell ref="G31:J31"/>
    <mergeCell ref="G32:J32"/>
    <mergeCell ref="G33:J33"/>
    <mergeCell ref="G34:J34"/>
  </mergeCells>
  <dataValidations count="1">
    <dataValidation type="list" showErrorMessage="1" errorTitle="Tax year" error="Choose 2025 to 2026 or 2026 to 2027." sqref="G23">
      <formula1>"2025 to 2026,2026 to 2027"</formula1>
    </dataValidation>
  </dataValidations>
  <hyperlinks>
    <hyperlink ref="L3" r:id="rId1" location="#'How to use'!A1"/>
    <hyperlink ref="L6" r:id="rId2" location="#'Journeys'!A1"/>
    <hyperlink ref="L9" r:id="rId3" location="#'Summary'!A1"/>
    <hyperlink ref="L12" r:id="rId4" location="#'Sources'!A1"/>
    <hyperlink ref="E26" r:id="rId5" location="#'How to use'!A1"/>
    <hyperlink ref="E27" r:id="rId6" location="#'Journeys'!A1"/>
    <hyperlink ref="E28" r:id="rId7" location="#'Summary'!A1"/>
    <hyperlink ref="E29" r:id="rId8"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&amp;"Calibri"&amp;11&amp;K1F2A37Not tax advice.&amp;R&amp;"Calibri"&amp;9&amp;K545C68Page &amp;P of &amp;N</oddFooter>
    <firstFooter>&amp;"Calibri"&amp;11&amp;K1F2A37Not tax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20</v>
      </c>
      <c r="D1" s="27" t="s">
        <v>21</v>
      </c>
    </row>
    <row r="2" ht="18" customHeight="1" spans="2:2" x14ac:dyDescent="0.25">
      <c r="B2" s="28" t="s">
        <v>22</v>
      </c>
    </row>
    <row r="3" ht="6" customHeight="1" spans="2:3" x14ac:dyDescent="0.25">
      <c r="B3" s="29"/>
      <c r="C3" s="29"/>
    </row>
    <row r="5" ht="26" customHeight="1" spans="2:3" x14ac:dyDescent="0.25">
      <c r="B5" s="30" t="s">
        <v>23</v>
      </c>
      <c r="C5" s="30"/>
    </row>
    <row r="6" ht="64" customHeight="1" spans="2:3" x14ac:dyDescent="0.25">
      <c r="B6" s="31" t="s">
        <v>24</v>
      </c>
      <c r="C6" s="31"/>
    </row>
    <row r="8" ht="26" customHeight="1" spans="2:3" x14ac:dyDescent="0.25">
      <c r="B8" s="32" t="s">
        <v>25</v>
      </c>
      <c r="C8" s="32"/>
    </row>
    <row r="9" ht="64" customHeight="1" spans="2:3" x14ac:dyDescent="0.25">
      <c r="B9" s="31" t="s">
        <v>26</v>
      </c>
      <c r="C9" s="31"/>
    </row>
    <row r="11" ht="26" customHeight="1" spans="2:3" x14ac:dyDescent="0.25">
      <c r="B11" s="32" t="s">
        <v>27</v>
      </c>
      <c r="C11" s="32"/>
    </row>
    <row r="12" ht="22" customHeight="1" spans="2:3" x14ac:dyDescent="0.25">
      <c r="B12" s="33">
        <v>46118</v>
      </c>
      <c r="C12" s="34" t="s">
        <v>28</v>
      </c>
    </row>
    <row r="14" ht="22" customHeight="1" spans="2:3" x14ac:dyDescent="0.25">
      <c r="B14" s="35">
        <v>1324.25</v>
      </c>
      <c r="C14" s="34" t="s">
        <v>29</v>
      </c>
    </row>
    <row r="16" ht="22" customHeight="1" spans="2:3" x14ac:dyDescent="0.25">
      <c r="B16" s="36">
        <v>1234.5</v>
      </c>
      <c r="C16" s="34" t="s">
        <v>30</v>
      </c>
    </row>
    <row r="18" ht="22" customHeight="1" spans="2:3" x14ac:dyDescent="0.25">
      <c r="B18" s="37">
        <v>4213.8</v>
      </c>
      <c r="C18" s="34" t="s">
        <v>31</v>
      </c>
    </row>
    <row r="20" ht="22" customHeight="1" spans="2:3" x14ac:dyDescent="0.25">
      <c r="B20" s="38" t="s">
        <v>32</v>
      </c>
      <c r="C20" s="34" t="s">
        <v>33</v>
      </c>
    </row>
    <row r="22" ht="22" customHeight="1" spans="2:3" x14ac:dyDescent="0.25">
      <c r="B22" s="39" t="s">
        <v>34</v>
      </c>
      <c r="C22" s="34" t="s">
        <v>35</v>
      </c>
    </row>
    <row r="24" ht="26" customHeight="1" spans="2:3" x14ac:dyDescent="0.25">
      <c r="B24" s="32" t="s">
        <v>36</v>
      </c>
      <c r="C24" s="32"/>
    </row>
    <row r="25" ht="64" customHeight="1" spans="2:3" x14ac:dyDescent="0.25">
      <c r="B25" s="31" t="s">
        <v>37</v>
      </c>
      <c r="C25" s="31"/>
    </row>
    <row r="27" ht="26" customHeight="1" spans="2:3" x14ac:dyDescent="0.25">
      <c r="B27" s="32" t="s">
        <v>38</v>
      </c>
      <c r="C27" s="32"/>
    </row>
    <row r="28" ht="49" customHeight="1" spans="2:3" x14ac:dyDescent="0.25">
      <c r="B28" s="31" t="s">
        <v>39</v>
      </c>
      <c r="C28" s="31"/>
    </row>
    <row r="30" ht="26" customHeight="1" spans="2:3" x14ac:dyDescent="0.25">
      <c r="B30" s="32" t="s">
        <v>40</v>
      </c>
      <c r="C30" s="32"/>
    </row>
    <row r="31" ht="109" customHeight="1" spans="2:3" x14ac:dyDescent="0.25">
      <c r="B31" s="31" t="s">
        <v>41</v>
      </c>
      <c r="C31" s="31"/>
    </row>
    <row r="33" ht="26" customHeight="1" spans="2:3" x14ac:dyDescent="0.25">
      <c r="B33" s="32" t="s">
        <v>42</v>
      </c>
      <c r="C33" s="32"/>
    </row>
    <row r="34" ht="79" customHeight="1" spans="2:3" x14ac:dyDescent="0.25">
      <c r="B34" s="31" t="s">
        <v>43</v>
      </c>
      <c r="C34" s="31"/>
    </row>
    <row r="35" ht="19" customHeight="1" spans="2:3" x14ac:dyDescent="0.25">
      <c r="B35" s="31" t="s">
        <v>44</v>
      </c>
      <c r="C35" s="31"/>
    </row>
  </sheetData>
  <sheetProtection sheet="1" formatColumns="0" sort="0" autoFilter="0"/>
  <mergeCells count="14">
    <mergeCell ref="B5:C5"/>
    <mergeCell ref="B6:C6"/>
    <mergeCell ref="B8:C8"/>
    <mergeCell ref="B9:C9"/>
    <mergeCell ref="B11:C11"/>
    <mergeCell ref="B24:C24"/>
    <mergeCell ref="B25:C25"/>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16" customWidth="1"/>
    <col min="4" max="4" width="18" customWidth="1"/>
    <col min="5" max="5" width="30" customWidth="1"/>
    <col min="7" max="7" width="13" customWidth="1"/>
    <col min="8" max="8" width="12" customWidth="1"/>
  </cols>
  <sheetData>
    <row r="1" ht="32" customHeight="1" spans="2:9" x14ac:dyDescent="0.25">
      <c r="B1" s="25" t="s">
        <v>4</v>
      </c>
      <c r="D1" s="26" t="s">
        <v>20</v>
      </c>
      <c r="E1" s="26"/>
      <c r="F1" s="26"/>
      <c r="G1" s="26"/>
      <c r="H1" s="26"/>
      <c r="I1" s="27" t="s">
        <v>21</v>
      </c>
    </row>
    <row r="2" ht="18" customHeight="1" spans="2:2" x14ac:dyDescent="0.25">
      <c r="B2" s="28" t="s">
        <v>45</v>
      </c>
    </row>
    <row r="3" ht="6" customHeight="1" spans="2:8" x14ac:dyDescent="0.25">
      <c r="B3" s="29"/>
      <c r="C3" s="29"/>
      <c r="D3" s="29"/>
      <c r="E3" s="29"/>
      <c r="F3" s="29"/>
      <c r="G3" s="29"/>
      <c r="H3" s="29"/>
    </row>
    <row r="4" ht="6" customHeight="1" x14ac:dyDescent="0.25"/>
    <row r="5" ht="22" customHeight="1" spans="2:8" x14ac:dyDescent="0.25">
      <c r="B5" s="40" t="s">
        <v>46</v>
      </c>
      <c r="C5" s="40" t="s">
        <v>47</v>
      </c>
      <c r="D5" s="40" t="s">
        <v>48</v>
      </c>
      <c r="E5" s="40" t="s">
        <v>49</v>
      </c>
      <c r="F5" s="41" t="s">
        <v>50</v>
      </c>
      <c r="G5" s="41" t="s">
        <v>51</v>
      </c>
      <c r="H5" s="41" t="s">
        <v>52</v>
      </c>
    </row>
    <row r="6" ht="18" customHeight="1" spans="2:8" x14ac:dyDescent="0.25">
      <c r="B6" s="42"/>
      <c r="C6" s="24"/>
      <c r="D6" s="24"/>
      <c r="E6" s="24"/>
      <c r="F6" s="43"/>
      <c r="G6" s="44">
        <f>IF(F6="","",SUM($F$6:F6))</f>
      </c>
      <c r="H6" s="36">
        <f>IF(F6="","",ROUND(MIN(F6,MAX(0,Sources!$C$8-(G6-F6)))*Sources!$C$6+(F6-MIN(F6,MAX(0,Sources!$C$8-(G6-F6))))*Sources!$C$7,2))</f>
      </c>
    </row>
    <row r="7" ht="18" customHeight="1" spans="2:8" x14ac:dyDescent="0.25">
      <c r="B7" s="42"/>
      <c r="C7" s="24"/>
      <c r="D7" s="24"/>
      <c r="E7" s="24"/>
      <c r="F7" s="43"/>
      <c r="G7" s="44">
        <f>IF(F7="","",SUM($F$6:F7))</f>
      </c>
      <c r="H7" s="36">
        <f>IF(F7="","",ROUND(MIN(F7,MAX(0,Sources!$C$8-(G7-F7)))*Sources!$C$6+(F7-MIN(F7,MAX(0,Sources!$C$8-(G7-F7))))*Sources!$C$7,2))</f>
      </c>
    </row>
    <row r="8" ht="18" customHeight="1" spans="2:8" x14ac:dyDescent="0.25">
      <c r="B8" s="42"/>
      <c r="C8" s="24"/>
      <c r="D8" s="24"/>
      <c r="E8" s="24"/>
      <c r="F8" s="43"/>
      <c r="G8" s="44">
        <f>IF(F8="","",SUM($F$6:F8))</f>
      </c>
      <c r="H8" s="36">
        <f>IF(F8="","",ROUND(MIN(F8,MAX(0,Sources!$C$8-(G8-F8)))*Sources!$C$6+(F8-MIN(F8,MAX(0,Sources!$C$8-(G8-F8))))*Sources!$C$7,2))</f>
      </c>
    </row>
    <row r="9" ht="18" customHeight="1" spans="2:8" x14ac:dyDescent="0.25">
      <c r="B9" s="42"/>
      <c r="C9" s="24"/>
      <c r="D9" s="24"/>
      <c r="E9" s="24"/>
      <c r="F9" s="43"/>
      <c r="G9" s="44">
        <f>IF(F9="","",SUM($F$6:F9))</f>
      </c>
      <c r="H9" s="36">
        <f>IF(F9="","",ROUND(MIN(F9,MAX(0,Sources!$C$8-(G9-F9)))*Sources!$C$6+(F9-MIN(F9,MAX(0,Sources!$C$8-(G9-F9))))*Sources!$C$7,2))</f>
      </c>
    </row>
    <row r="10" ht="18" customHeight="1" spans="2:8" x14ac:dyDescent="0.25">
      <c r="B10" s="42"/>
      <c r="C10" s="24"/>
      <c r="D10" s="24"/>
      <c r="E10" s="24"/>
      <c r="F10" s="43"/>
      <c r="G10" s="44">
        <f>IF(F10="","",SUM($F$6:F10))</f>
      </c>
      <c r="H10" s="36">
        <f>IF(F10="","",ROUND(MIN(F10,MAX(0,Sources!$C$8-(G10-F10)))*Sources!$C$6+(F10-MIN(F10,MAX(0,Sources!$C$8-(G10-F10))))*Sources!$C$7,2))</f>
      </c>
    </row>
    <row r="11" ht="18" customHeight="1" spans="2:8" x14ac:dyDescent="0.25">
      <c r="B11" s="42"/>
      <c r="C11" s="24"/>
      <c r="D11" s="24"/>
      <c r="E11" s="24"/>
      <c r="F11" s="43"/>
      <c r="G11" s="44">
        <f>IF(F11="","",SUM($F$6:F11))</f>
      </c>
      <c r="H11" s="36">
        <f>IF(F11="","",ROUND(MIN(F11,MAX(0,Sources!$C$8-(G11-F11)))*Sources!$C$6+(F11-MIN(F11,MAX(0,Sources!$C$8-(G11-F11))))*Sources!$C$7,2))</f>
      </c>
    </row>
    <row r="12" ht="18" customHeight="1" spans="2:8" x14ac:dyDescent="0.25">
      <c r="B12" s="42"/>
      <c r="C12" s="24"/>
      <c r="D12" s="24"/>
      <c r="E12" s="24"/>
      <c r="F12" s="43"/>
      <c r="G12" s="44">
        <f>IF(F12="","",SUM($F$6:F12))</f>
      </c>
      <c r="H12" s="36">
        <f>IF(F12="","",ROUND(MIN(F12,MAX(0,Sources!$C$8-(G12-F12)))*Sources!$C$6+(F12-MIN(F12,MAX(0,Sources!$C$8-(G12-F12))))*Sources!$C$7,2))</f>
      </c>
    </row>
    <row r="13" ht="18" customHeight="1" spans="2:8" x14ac:dyDescent="0.25">
      <c r="B13" s="42"/>
      <c r="C13" s="24"/>
      <c r="D13" s="24"/>
      <c r="E13" s="24"/>
      <c r="F13" s="43"/>
      <c r="G13" s="44">
        <f>IF(F13="","",SUM($F$6:F13))</f>
      </c>
      <c r="H13" s="36">
        <f>IF(F13="","",ROUND(MIN(F13,MAX(0,Sources!$C$8-(G13-F13)))*Sources!$C$6+(F13-MIN(F13,MAX(0,Sources!$C$8-(G13-F13))))*Sources!$C$7,2))</f>
      </c>
    </row>
    <row r="14" ht="18" customHeight="1" spans="2:8" x14ac:dyDescent="0.25">
      <c r="B14" s="42"/>
      <c r="C14" s="24"/>
      <c r="D14" s="24"/>
      <c r="E14" s="24"/>
      <c r="F14" s="43"/>
      <c r="G14" s="44">
        <f>IF(F14="","",SUM($F$6:F14))</f>
      </c>
      <c r="H14" s="36">
        <f>IF(F14="","",ROUND(MIN(F14,MAX(0,Sources!$C$8-(G14-F14)))*Sources!$C$6+(F14-MIN(F14,MAX(0,Sources!$C$8-(G14-F14))))*Sources!$C$7,2))</f>
      </c>
    </row>
    <row r="15" ht="18" customHeight="1" spans="2:8" x14ac:dyDescent="0.25">
      <c r="B15" s="42"/>
      <c r="C15" s="24"/>
      <c r="D15" s="24"/>
      <c r="E15" s="24"/>
      <c r="F15" s="43"/>
      <c r="G15" s="44">
        <f>IF(F15="","",SUM($F$6:F15))</f>
      </c>
      <c r="H15" s="36">
        <f>IF(F15="","",ROUND(MIN(F15,MAX(0,Sources!$C$8-(G15-F15)))*Sources!$C$6+(F15-MIN(F15,MAX(0,Sources!$C$8-(G15-F15))))*Sources!$C$7,2))</f>
      </c>
    </row>
    <row r="16" ht="18" customHeight="1" spans="2:8" x14ac:dyDescent="0.25">
      <c r="B16" s="42"/>
      <c r="C16" s="24"/>
      <c r="D16" s="24"/>
      <c r="E16" s="24"/>
      <c r="F16" s="43"/>
      <c r="G16" s="44">
        <f>IF(F16="","",SUM($F$6:F16))</f>
      </c>
      <c r="H16" s="36">
        <f>IF(F16="","",ROUND(MIN(F16,MAX(0,Sources!$C$8-(G16-F16)))*Sources!$C$6+(F16-MIN(F16,MAX(0,Sources!$C$8-(G16-F16))))*Sources!$C$7,2))</f>
      </c>
    </row>
    <row r="17" ht="18" customHeight="1" spans="2:8" x14ac:dyDescent="0.25">
      <c r="B17" s="42"/>
      <c r="C17" s="24"/>
      <c r="D17" s="24"/>
      <c r="E17" s="24"/>
      <c r="F17" s="43"/>
      <c r="G17" s="44">
        <f>IF(F17="","",SUM($F$6:F17))</f>
      </c>
      <c r="H17" s="36">
        <f>IF(F17="","",ROUND(MIN(F17,MAX(0,Sources!$C$8-(G17-F17)))*Sources!$C$6+(F17-MIN(F17,MAX(0,Sources!$C$8-(G17-F17))))*Sources!$C$7,2))</f>
      </c>
    </row>
    <row r="18" ht="18" customHeight="1" spans="2:8" x14ac:dyDescent="0.25">
      <c r="B18" s="42"/>
      <c r="C18" s="24"/>
      <c r="D18" s="24"/>
      <c r="E18" s="24"/>
      <c r="F18" s="43"/>
      <c r="G18" s="44">
        <f>IF(F18="","",SUM($F$6:F18))</f>
      </c>
      <c r="H18" s="36">
        <f>IF(F18="","",ROUND(MIN(F18,MAX(0,Sources!$C$8-(G18-F18)))*Sources!$C$6+(F18-MIN(F18,MAX(0,Sources!$C$8-(G18-F18))))*Sources!$C$7,2))</f>
      </c>
    </row>
    <row r="19" ht="18" customHeight="1" spans="2:8" x14ac:dyDescent="0.25">
      <c r="B19" s="42"/>
      <c r="C19" s="24"/>
      <c r="D19" s="24"/>
      <c r="E19" s="24"/>
      <c r="F19" s="43"/>
      <c r="G19" s="44">
        <f>IF(F19="","",SUM($F$6:F19))</f>
      </c>
      <c r="H19" s="36">
        <f>IF(F19="","",ROUND(MIN(F19,MAX(0,Sources!$C$8-(G19-F19)))*Sources!$C$6+(F19-MIN(F19,MAX(0,Sources!$C$8-(G19-F19))))*Sources!$C$7,2))</f>
      </c>
    </row>
    <row r="20" ht="18" customHeight="1" spans="2:8" x14ac:dyDescent="0.25">
      <c r="B20" s="42"/>
      <c r="C20" s="24"/>
      <c r="D20" s="24"/>
      <c r="E20" s="24"/>
      <c r="F20" s="43"/>
      <c r="G20" s="44">
        <f>IF(F20="","",SUM($F$6:F20))</f>
      </c>
      <c r="H20" s="36">
        <f>IF(F20="","",ROUND(MIN(F20,MAX(0,Sources!$C$8-(G20-F20)))*Sources!$C$6+(F20-MIN(F20,MAX(0,Sources!$C$8-(G20-F20))))*Sources!$C$7,2))</f>
      </c>
    </row>
    <row r="21" ht="18" customHeight="1" spans="2:8" x14ac:dyDescent="0.25">
      <c r="B21" s="42"/>
      <c r="C21" s="24"/>
      <c r="D21" s="24"/>
      <c r="E21" s="24"/>
      <c r="F21" s="43"/>
      <c r="G21" s="44">
        <f>IF(F21="","",SUM($F$6:F21))</f>
      </c>
      <c r="H21" s="36">
        <f>IF(F21="","",ROUND(MIN(F21,MAX(0,Sources!$C$8-(G21-F21)))*Sources!$C$6+(F21-MIN(F21,MAX(0,Sources!$C$8-(G21-F21))))*Sources!$C$7,2))</f>
      </c>
    </row>
    <row r="22" ht="18" customHeight="1" spans="2:8" x14ac:dyDescent="0.25">
      <c r="B22" s="42"/>
      <c r="C22" s="24"/>
      <c r="D22" s="24"/>
      <c r="E22" s="24"/>
      <c r="F22" s="43"/>
      <c r="G22" s="44">
        <f>IF(F22="","",SUM($F$6:F22))</f>
      </c>
      <c r="H22" s="36">
        <f>IF(F22="","",ROUND(MIN(F22,MAX(0,Sources!$C$8-(G22-F22)))*Sources!$C$6+(F22-MIN(F22,MAX(0,Sources!$C$8-(G22-F22))))*Sources!$C$7,2))</f>
      </c>
    </row>
    <row r="23" ht="18" customHeight="1" spans="2:8" x14ac:dyDescent="0.25">
      <c r="B23" s="42"/>
      <c r="C23" s="24"/>
      <c r="D23" s="24"/>
      <c r="E23" s="24"/>
      <c r="F23" s="43"/>
      <c r="G23" s="44">
        <f>IF(F23="","",SUM($F$6:F23))</f>
      </c>
      <c r="H23" s="36">
        <f>IF(F23="","",ROUND(MIN(F23,MAX(0,Sources!$C$8-(G23-F23)))*Sources!$C$6+(F23-MIN(F23,MAX(0,Sources!$C$8-(G23-F23))))*Sources!$C$7,2))</f>
      </c>
    </row>
    <row r="24" ht="18" customHeight="1" spans="2:8" x14ac:dyDescent="0.25">
      <c r="B24" s="42"/>
      <c r="C24" s="24"/>
      <c r="D24" s="24"/>
      <c r="E24" s="24"/>
      <c r="F24" s="43"/>
      <c r="G24" s="44">
        <f>IF(F24="","",SUM($F$6:F24))</f>
      </c>
      <c r="H24" s="36">
        <f>IF(F24="","",ROUND(MIN(F24,MAX(0,Sources!$C$8-(G24-F24)))*Sources!$C$6+(F24-MIN(F24,MAX(0,Sources!$C$8-(G24-F24))))*Sources!$C$7,2))</f>
      </c>
    </row>
    <row r="25" ht="18" customHeight="1" spans="2:8" x14ac:dyDescent="0.25">
      <c r="B25" s="42"/>
      <c r="C25" s="24"/>
      <c r="D25" s="24"/>
      <c r="E25" s="24"/>
      <c r="F25" s="43"/>
      <c r="G25" s="44">
        <f>IF(F25="","",SUM($F$6:F25))</f>
      </c>
      <c r="H25" s="36">
        <f>IF(F25="","",ROUND(MIN(F25,MAX(0,Sources!$C$8-(G25-F25)))*Sources!$C$6+(F25-MIN(F25,MAX(0,Sources!$C$8-(G25-F25))))*Sources!$C$7,2))</f>
      </c>
    </row>
    <row r="26" ht="18" customHeight="1" spans="2:8" x14ac:dyDescent="0.25">
      <c r="B26" s="42"/>
      <c r="C26" s="24"/>
      <c r="D26" s="24"/>
      <c r="E26" s="24"/>
      <c r="F26" s="43"/>
      <c r="G26" s="44">
        <f>IF(F26="","",SUM($F$6:F26))</f>
      </c>
      <c r="H26" s="36">
        <f>IF(F26="","",ROUND(MIN(F26,MAX(0,Sources!$C$8-(G26-F26)))*Sources!$C$6+(F26-MIN(F26,MAX(0,Sources!$C$8-(G26-F26))))*Sources!$C$7,2))</f>
      </c>
    </row>
    <row r="27" ht="18" customHeight="1" spans="2:8" x14ac:dyDescent="0.25">
      <c r="B27" s="42"/>
      <c r="C27" s="24"/>
      <c r="D27" s="24"/>
      <c r="E27" s="24"/>
      <c r="F27" s="43"/>
      <c r="G27" s="44">
        <f>IF(F27="","",SUM($F$6:F27))</f>
      </c>
      <c r="H27" s="36">
        <f>IF(F27="","",ROUND(MIN(F27,MAX(0,Sources!$C$8-(G27-F27)))*Sources!$C$6+(F27-MIN(F27,MAX(0,Sources!$C$8-(G27-F27))))*Sources!$C$7,2))</f>
      </c>
    </row>
    <row r="28" ht="18" customHeight="1" spans="2:8" x14ac:dyDescent="0.25">
      <c r="B28" s="42"/>
      <c r="C28" s="24"/>
      <c r="D28" s="24"/>
      <c r="E28" s="24"/>
      <c r="F28" s="43"/>
      <c r="G28" s="44">
        <f>IF(F28="","",SUM($F$6:F28))</f>
      </c>
      <c r="H28" s="36">
        <f>IF(F28="","",ROUND(MIN(F28,MAX(0,Sources!$C$8-(G28-F28)))*Sources!$C$6+(F28-MIN(F28,MAX(0,Sources!$C$8-(G28-F28))))*Sources!$C$7,2))</f>
      </c>
    </row>
    <row r="29" ht="18" customHeight="1" spans="2:8" x14ac:dyDescent="0.25">
      <c r="B29" s="42"/>
      <c r="C29" s="24"/>
      <c r="D29" s="24"/>
      <c r="E29" s="24"/>
      <c r="F29" s="43"/>
      <c r="G29" s="44">
        <f>IF(F29="","",SUM($F$6:F29))</f>
      </c>
      <c r="H29" s="36">
        <f>IF(F29="","",ROUND(MIN(F29,MAX(0,Sources!$C$8-(G29-F29)))*Sources!$C$6+(F29-MIN(F29,MAX(0,Sources!$C$8-(G29-F29))))*Sources!$C$7,2))</f>
      </c>
    </row>
    <row r="30" ht="18" customHeight="1" spans="2:8" x14ac:dyDescent="0.25">
      <c r="B30" s="42"/>
      <c r="C30" s="24"/>
      <c r="D30" s="24"/>
      <c r="E30" s="24"/>
      <c r="F30" s="43"/>
      <c r="G30" s="44">
        <f>IF(F30="","",SUM($F$6:F30))</f>
      </c>
      <c r="H30" s="36">
        <f>IF(F30="","",ROUND(MIN(F30,MAX(0,Sources!$C$8-(G30-F30)))*Sources!$C$6+(F30-MIN(F30,MAX(0,Sources!$C$8-(G30-F30))))*Sources!$C$7,2))</f>
      </c>
    </row>
    <row r="31" ht="18" customHeight="1" spans="2:8" x14ac:dyDescent="0.25">
      <c r="B31" s="42"/>
      <c r="C31" s="24"/>
      <c r="D31" s="24"/>
      <c r="E31" s="24"/>
      <c r="F31" s="43"/>
      <c r="G31" s="44">
        <f>IF(F31="","",SUM($F$6:F31))</f>
      </c>
      <c r="H31" s="36">
        <f>IF(F31="","",ROUND(MIN(F31,MAX(0,Sources!$C$8-(G31-F31)))*Sources!$C$6+(F31-MIN(F31,MAX(0,Sources!$C$8-(G31-F31))))*Sources!$C$7,2))</f>
      </c>
    </row>
    <row r="32" ht="18" customHeight="1" spans="2:8" x14ac:dyDescent="0.25">
      <c r="B32" s="42"/>
      <c r="C32" s="24"/>
      <c r="D32" s="24"/>
      <c r="E32" s="24"/>
      <c r="F32" s="43"/>
      <c r="G32" s="44">
        <f>IF(F32="","",SUM($F$6:F32))</f>
      </c>
      <c r="H32" s="36">
        <f>IF(F32="","",ROUND(MIN(F32,MAX(0,Sources!$C$8-(G32-F32)))*Sources!$C$6+(F32-MIN(F32,MAX(0,Sources!$C$8-(G32-F32))))*Sources!$C$7,2))</f>
      </c>
    </row>
    <row r="33" ht="18" customHeight="1" spans="2:8" x14ac:dyDescent="0.25">
      <c r="B33" s="42"/>
      <c r="C33" s="24"/>
      <c r="D33" s="24"/>
      <c r="E33" s="24"/>
      <c r="F33" s="43"/>
      <c r="G33" s="44">
        <f>IF(F33="","",SUM($F$6:F33))</f>
      </c>
      <c r="H33" s="36">
        <f>IF(F33="","",ROUND(MIN(F33,MAX(0,Sources!$C$8-(G33-F33)))*Sources!$C$6+(F33-MIN(F33,MAX(0,Sources!$C$8-(G33-F33))))*Sources!$C$7,2))</f>
      </c>
    </row>
    <row r="34" ht="18" customHeight="1" spans="2:8" x14ac:dyDescent="0.25">
      <c r="B34" s="42"/>
      <c r="C34" s="24"/>
      <c r="D34" s="24"/>
      <c r="E34" s="24"/>
      <c r="F34" s="43"/>
      <c r="G34" s="44">
        <f>IF(F34="","",SUM($F$6:F34))</f>
      </c>
      <c r="H34" s="36">
        <f>IF(F34="","",ROUND(MIN(F34,MAX(0,Sources!$C$8-(G34-F34)))*Sources!$C$6+(F34-MIN(F34,MAX(0,Sources!$C$8-(G34-F34))))*Sources!$C$7,2))</f>
      </c>
    </row>
    <row r="35" ht="18" customHeight="1" spans="2:8" x14ac:dyDescent="0.25">
      <c r="B35" s="42"/>
      <c r="C35" s="24"/>
      <c r="D35" s="24"/>
      <c r="E35" s="24"/>
      <c r="F35" s="43"/>
      <c r="G35" s="44">
        <f>IF(F35="","",SUM($F$6:F35))</f>
      </c>
      <c r="H35" s="36">
        <f>IF(F35="","",ROUND(MIN(F35,MAX(0,Sources!$C$8-(G35-F35)))*Sources!$C$6+(F35-MIN(F35,MAX(0,Sources!$C$8-(G35-F35))))*Sources!$C$7,2))</f>
      </c>
    </row>
    <row r="36" ht="18" customHeight="1" spans="2:8" x14ac:dyDescent="0.25">
      <c r="B36" s="42"/>
      <c r="C36" s="24"/>
      <c r="D36" s="24"/>
      <c r="E36" s="24"/>
      <c r="F36" s="43"/>
      <c r="G36" s="44">
        <f>IF(F36="","",SUM($F$6:F36))</f>
      </c>
      <c r="H36" s="36">
        <f>IF(F36="","",ROUND(MIN(F36,MAX(0,Sources!$C$8-(G36-F36)))*Sources!$C$6+(F36-MIN(F36,MAX(0,Sources!$C$8-(G36-F36))))*Sources!$C$7,2))</f>
      </c>
    </row>
    <row r="37" ht="18" customHeight="1" spans="2:8" x14ac:dyDescent="0.25">
      <c r="B37" s="42"/>
      <c r="C37" s="24"/>
      <c r="D37" s="24"/>
      <c r="E37" s="24"/>
      <c r="F37" s="43"/>
      <c r="G37" s="44">
        <f>IF(F37="","",SUM($F$6:F37))</f>
      </c>
      <c r="H37" s="36">
        <f>IF(F37="","",ROUND(MIN(F37,MAX(0,Sources!$C$8-(G37-F37)))*Sources!$C$6+(F37-MIN(F37,MAX(0,Sources!$C$8-(G37-F37))))*Sources!$C$7,2))</f>
      </c>
    </row>
    <row r="38" ht="18" customHeight="1" spans="2:8" x14ac:dyDescent="0.25">
      <c r="B38" s="42"/>
      <c r="C38" s="24"/>
      <c r="D38" s="24"/>
      <c r="E38" s="24"/>
      <c r="F38" s="43"/>
      <c r="G38" s="44">
        <f>IF(F38="","",SUM($F$6:F38))</f>
      </c>
      <c r="H38" s="36">
        <f>IF(F38="","",ROUND(MIN(F38,MAX(0,Sources!$C$8-(G38-F38)))*Sources!$C$6+(F38-MIN(F38,MAX(0,Sources!$C$8-(G38-F38))))*Sources!$C$7,2))</f>
      </c>
    </row>
    <row r="39" ht="18" customHeight="1" spans="2:8" x14ac:dyDescent="0.25">
      <c r="B39" s="42"/>
      <c r="C39" s="24"/>
      <c r="D39" s="24"/>
      <c r="E39" s="24"/>
      <c r="F39" s="43"/>
      <c r="G39" s="44">
        <f>IF(F39="","",SUM($F$6:F39))</f>
      </c>
      <c r="H39" s="36">
        <f>IF(F39="","",ROUND(MIN(F39,MAX(0,Sources!$C$8-(G39-F39)))*Sources!$C$6+(F39-MIN(F39,MAX(0,Sources!$C$8-(G39-F39))))*Sources!$C$7,2))</f>
      </c>
    </row>
    <row r="40" ht="18" customHeight="1" spans="2:8" x14ac:dyDescent="0.25">
      <c r="B40" s="42"/>
      <c r="C40" s="24"/>
      <c r="D40" s="24"/>
      <c r="E40" s="24"/>
      <c r="F40" s="43"/>
      <c r="G40" s="44">
        <f>IF(F40="","",SUM($F$6:F40))</f>
      </c>
      <c r="H40" s="36">
        <f>IF(F40="","",ROUND(MIN(F40,MAX(0,Sources!$C$8-(G40-F40)))*Sources!$C$6+(F40-MIN(F40,MAX(0,Sources!$C$8-(G40-F40))))*Sources!$C$7,2))</f>
      </c>
    </row>
    <row r="41" ht="18" customHeight="1" spans="2:8" x14ac:dyDescent="0.25">
      <c r="B41" s="42"/>
      <c r="C41" s="24"/>
      <c r="D41" s="24"/>
      <c r="E41" s="24"/>
      <c r="F41" s="43"/>
      <c r="G41" s="44">
        <f>IF(F41="","",SUM($F$6:F41))</f>
      </c>
      <c r="H41" s="36">
        <f>IF(F41="","",ROUND(MIN(F41,MAX(0,Sources!$C$8-(G41-F41)))*Sources!$C$6+(F41-MIN(F41,MAX(0,Sources!$C$8-(G41-F41))))*Sources!$C$7,2))</f>
      </c>
    </row>
    <row r="42" ht="18" customHeight="1" spans="2:8" x14ac:dyDescent="0.25">
      <c r="B42" s="42"/>
      <c r="C42" s="24"/>
      <c r="D42" s="24"/>
      <c r="E42" s="24"/>
      <c r="F42" s="43"/>
      <c r="G42" s="44">
        <f>IF(F42="","",SUM($F$6:F42))</f>
      </c>
      <c r="H42" s="36">
        <f>IF(F42="","",ROUND(MIN(F42,MAX(0,Sources!$C$8-(G42-F42)))*Sources!$C$6+(F42-MIN(F42,MAX(0,Sources!$C$8-(G42-F42))))*Sources!$C$7,2))</f>
      </c>
    </row>
    <row r="43" ht="18" customHeight="1" spans="2:8" x14ac:dyDescent="0.25">
      <c r="B43" s="42"/>
      <c r="C43" s="24"/>
      <c r="D43" s="24"/>
      <c r="E43" s="24"/>
      <c r="F43" s="43"/>
      <c r="G43" s="44">
        <f>IF(F43="","",SUM($F$6:F43))</f>
      </c>
      <c r="H43" s="36">
        <f>IF(F43="","",ROUND(MIN(F43,MAX(0,Sources!$C$8-(G43-F43)))*Sources!$C$6+(F43-MIN(F43,MAX(0,Sources!$C$8-(G43-F43))))*Sources!$C$7,2))</f>
      </c>
    </row>
    <row r="44" ht="18" customHeight="1" spans="2:8" x14ac:dyDescent="0.25">
      <c r="B44" s="42"/>
      <c r="C44" s="24"/>
      <c r="D44" s="24"/>
      <c r="E44" s="24"/>
      <c r="F44" s="43"/>
      <c r="G44" s="44">
        <f>IF(F44="","",SUM($F$6:F44))</f>
      </c>
      <c r="H44" s="36">
        <f>IF(F44="","",ROUND(MIN(F44,MAX(0,Sources!$C$8-(G44-F44)))*Sources!$C$6+(F44-MIN(F44,MAX(0,Sources!$C$8-(G44-F44))))*Sources!$C$7,2))</f>
      </c>
    </row>
    <row r="45" ht="18" customHeight="1" spans="2:8" x14ac:dyDescent="0.25">
      <c r="B45" s="42"/>
      <c r="C45" s="24"/>
      <c r="D45" s="24"/>
      <c r="E45" s="24"/>
      <c r="F45" s="43"/>
      <c r="G45" s="44">
        <f>IF(F45="","",SUM($F$6:F45))</f>
      </c>
      <c r="H45" s="36">
        <f>IF(F45="","",ROUND(MIN(F45,MAX(0,Sources!$C$8-(G45-F45)))*Sources!$C$6+(F45-MIN(F45,MAX(0,Sources!$C$8-(G45-F45))))*Sources!$C$7,2))</f>
      </c>
    </row>
    <row r="46" ht="18" customHeight="1" spans="2:8" x14ac:dyDescent="0.25">
      <c r="B46" s="42"/>
      <c r="C46" s="24"/>
      <c r="D46" s="24"/>
      <c r="E46" s="24"/>
      <c r="F46" s="43"/>
      <c r="G46" s="44">
        <f>IF(F46="","",SUM($F$6:F46))</f>
      </c>
      <c r="H46" s="36">
        <f>IF(F46="","",ROUND(MIN(F46,MAX(0,Sources!$C$8-(G46-F46)))*Sources!$C$6+(F46-MIN(F46,MAX(0,Sources!$C$8-(G46-F46))))*Sources!$C$7,2))</f>
      </c>
    </row>
    <row r="47" ht="18" customHeight="1" spans="2:8" x14ac:dyDescent="0.25">
      <c r="B47" s="42"/>
      <c r="C47" s="24"/>
      <c r="D47" s="24"/>
      <c r="E47" s="24"/>
      <c r="F47" s="43"/>
      <c r="G47" s="44">
        <f>IF(F47="","",SUM($F$6:F47))</f>
      </c>
      <c r="H47" s="36">
        <f>IF(F47="","",ROUND(MIN(F47,MAX(0,Sources!$C$8-(G47-F47)))*Sources!$C$6+(F47-MIN(F47,MAX(0,Sources!$C$8-(G47-F47))))*Sources!$C$7,2))</f>
      </c>
    </row>
    <row r="48" ht="18" customHeight="1" spans="2:8" x14ac:dyDescent="0.25">
      <c r="B48" s="42"/>
      <c r="C48" s="24"/>
      <c r="D48" s="24"/>
      <c r="E48" s="24"/>
      <c r="F48" s="43"/>
      <c r="G48" s="44">
        <f>IF(F48="","",SUM($F$6:F48))</f>
      </c>
      <c r="H48" s="36">
        <f>IF(F48="","",ROUND(MIN(F48,MAX(0,Sources!$C$8-(G48-F48)))*Sources!$C$6+(F48-MIN(F48,MAX(0,Sources!$C$8-(G48-F48))))*Sources!$C$7,2))</f>
      </c>
    </row>
    <row r="49" ht="18" customHeight="1" spans="2:8" x14ac:dyDescent="0.25">
      <c r="B49" s="42"/>
      <c r="C49" s="24"/>
      <c r="D49" s="24"/>
      <c r="E49" s="24"/>
      <c r="F49" s="43"/>
      <c r="G49" s="44">
        <f>IF(F49="","",SUM($F$6:F49))</f>
      </c>
      <c r="H49" s="36">
        <f>IF(F49="","",ROUND(MIN(F49,MAX(0,Sources!$C$8-(G49-F49)))*Sources!$C$6+(F49-MIN(F49,MAX(0,Sources!$C$8-(G49-F49))))*Sources!$C$7,2))</f>
      </c>
    </row>
    <row r="50" ht="18" customHeight="1" spans="2:8" x14ac:dyDescent="0.25">
      <c r="B50" s="42"/>
      <c r="C50" s="24"/>
      <c r="D50" s="24"/>
      <c r="E50" s="24"/>
      <c r="F50" s="43"/>
      <c r="G50" s="44">
        <f>IF(F50="","",SUM($F$6:F50))</f>
      </c>
      <c r="H50" s="36">
        <f>IF(F50="","",ROUND(MIN(F50,MAX(0,Sources!$C$8-(G50-F50)))*Sources!$C$6+(F50-MIN(F50,MAX(0,Sources!$C$8-(G50-F50))))*Sources!$C$7,2))</f>
      </c>
    </row>
    <row r="51" ht="18" customHeight="1" spans="2:8" x14ac:dyDescent="0.25">
      <c r="B51" s="42"/>
      <c r="C51" s="24"/>
      <c r="D51" s="24"/>
      <c r="E51" s="24"/>
      <c r="F51" s="43"/>
      <c r="G51" s="44">
        <f>IF(F51="","",SUM($F$6:F51))</f>
      </c>
      <c r="H51" s="36">
        <f>IF(F51="","",ROUND(MIN(F51,MAX(0,Sources!$C$8-(G51-F51)))*Sources!$C$6+(F51-MIN(F51,MAX(0,Sources!$C$8-(G51-F51))))*Sources!$C$7,2))</f>
      </c>
    </row>
    <row r="52" ht="18" customHeight="1" spans="2:8" x14ac:dyDescent="0.25">
      <c r="B52" s="42"/>
      <c r="C52" s="24"/>
      <c r="D52" s="24"/>
      <c r="E52" s="24"/>
      <c r="F52" s="43"/>
      <c r="G52" s="44">
        <f>IF(F52="","",SUM($F$6:F52))</f>
      </c>
      <c r="H52" s="36">
        <f>IF(F52="","",ROUND(MIN(F52,MAX(0,Sources!$C$8-(G52-F52)))*Sources!$C$6+(F52-MIN(F52,MAX(0,Sources!$C$8-(G52-F52))))*Sources!$C$7,2))</f>
      </c>
    </row>
    <row r="53" ht="18" customHeight="1" spans="2:8" x14ac:dyDescent="0.25">
      <c r="B53" s="42"/>
      <c r="C53" s="24"/>
      <c r="D53" s="24"/>
      <c r="E53" s="24"/>
      <c r="F53" s="43"/>
      <c r="G53" s="44">
        <f>IF(F53="","",SUM($F$6:F53))</f>
      </c>
      <c r="H53" s="36">
        <f>IF(F53="","",ROUND(MIN(F53,MAX(0,Sources!$C$8-(G53-F53)))*Sources!$C$6+(F53-MIN(F53,MAX(0,Sources!$C$8-(G53-F53))))*Sources!$C$7,2))</f>
      </c>
    </row>
    <row r="54" ht="18" customHeight="1" spans="2:8" x14ac:dyDescent="0.25">
      <c r="B54" s="42"/>
      <c r="C54" s="24"/>
      <c r="D54" s="24"/>
      <c r="E54" s="24"/>
      <c r="F54" s="43"/>
      <c r="G54" s="44">
        <f>IF(F54="","",SUM($F$6:F54))</f>
      </c>
      <c r="H54" s="36">
        <f>IF(F54="","",ROUND(MIN(F54,MAX(0,Sources!$C$8-(G54-F54)))*Sources!$C$6+(F54-MIN(F54,MAX(0,Sources!$C$8-(G54-F54))))*Sources!$C$7,2))</f>
      </c>
    </row>
    <row r="55" ht="18" customHeight="1" spans="2:8" x14ac:dyDescent="0.25">
      <c r="B55" s="42"/>
      <c r="C55" s="24"/>
      <c r="D55" s="24"/>
      <c r="E55" s="24"/>
      <c r="F55" s="43"/>
      <c r="G55" s="44">
        <f>IF(F55="","",SUM($F$6:F55))</f>
      </c>
      <c r="H55" s="36">
        <f>IF(F55="","",ROUND(MIN(F55,MAX(0,Sources!$C$8-(G55-F55)))*Sources!$C$6+(F55-MIN(F55,MAX(0,Sources!$C$8-(G55-F55))))*Sources!$C$7,2))</f>
      </c>
    </row>
    <row r="56" ht="18" customHeight="1" spans="2:8" x14ac:dyDescent="0.25">
      <c r="B56" s="42"/>
      <c r="C56" s="24"/>
      <c r="D56" s="24"/>
      <c r="E56" s="24"/>
      <c r="F56" s="43"/>
      <c r="G56" s="44">
        <f>IF(F56="","",SUM($F$6:F56))</f>
      </c>
      <c r="H56" s="36">
        <f>IF(F56="","",ROUND(MIN(F56,MAX(0,Sources!$C$8-(G56-F56)))*Sources!$C$6+(F56-MIN(F56,MAX(0,Sources!$C$8-(G56-F56))))*Sources!$C$7,2))</f>
      </c>
    </row>
    <row r="57" ht="18" customHeight="1" spans="2:8" x14ac:dyDescent="0.25">
      <c r="B57" s="42"/>
      <c r="C57" s="24"/>
      <c r="D57" s="24"/>
      <c r="E57" s="24"/>
      <c r="F57" s="43"/>
      <c r="G57" s="44">
        <f>IF(F57="","",SUM($F$6:F57))</f>
      </c>
      <c r="H57" s="36">
        <f>IF(F57="","",ROUND(MIN(F57,MAX(0,Sources!$C$8-(G57-F57)))*Sources!$C$6+(F57-MIN(F57,MAX(0,Sources!$C$8-(G57-F57))))*Sources!$C$7,2))</f>
      </c>
    </row>
    <row r="58" ht="18" customHeight="1" spans="2:8" x14ac:dyDescent="0.25">
      <c r="B58" s="42"/>
      <c r="C58" s="24"/>
      <c r="D58" s="24"/>
      <c r="E58" s="24"/>
      <c r="F58" s="43"/>
      <c r="G58" s="44">
        <f>IF(F58="","",SUM($F$6:F58))</f>
      </c>
      <c r="H58" s="36">
        <f>IF(F58="","",ROUND(MIN(F58,MAX(0,Sources!$C$8-(G58-F58)))*Sources!$C$6+(F58-MIN(F58,MAX(0,Sources!$C$8-(G58-F58))))*Sources!$C$7,2))</f>
      </c>
    </row>
    <row r="59" ht="18" customHeight="1" spans="2:8" x14ac:dyDescent="0.25">
      <c r="B59" s="42"/>
      <c r="C59" s="24"/>
      <c r="D59" s="24"/>
      <c r="E59" s="24"/>
      <c r="F59" s="43"/>
      <c r="G59" s="44">
        <f>IF(F59="","",SUM($F$6:F59))</f>
      </c>
      <c r="H59" s="36">
        <f>IF(F59="","",ROUND(MIN(F59,MAX(0,Sources!$C$8-(G59-F59)))*Sources!$C$6+(F59-MIN(F59,MAX(0,Sources!$C$8-(G59-F59))))*Sources!$C$7,2))</f>
      </c>
    </row>
    <row r="60" ht="18" customHeight="1" spans="2:8" x14ac:dyDescent="0.25">
      <c r="B60" s="42"/>
      <c r="C60" s="24"/>
      <c r="D60" s="24"/>
      <c r="E60" s="24"/>
      <c r="F60" s="43"/>
      <c r="G60" s="44">
        <f>IF(F60="","",SUM($F$6:F60))</f>
      </c>
      <c r="H60" s="36">
        <f>IF(F60="","",ROUND(MIN(F60,MAX(0,Sources!$C$8-(G60-F60)))*Sources!$C$6+(F60-MIN(F60,MAX(0,Sources!$C$8-(G60-F60))))*Sources!$C$7,2))</f>
      </c>
    </row>
    <row r="61" ht="18" customHeight="1" spans="2:8" x14ac:dyDescent="0.25">
      <c r="B61" s="42"/>
      <c r="C61" s="24"/>
      <c r="D61" s="24"/>
      <c r="E61" s="24"/>
      <c r="F61" s="43"/>
      <c r="G61" s="44">
        <f>IF(F61="","",SUM($F$6:F61))</f>
      </c>
      <c r="H61" s="36">
        <f>IF(F61="","",ROUND(MIN(F61,MAX(0,Sources!$C$8-(G61-F61)))*Sources!$C$6+(F61-MIN(F61,MAX(0,Sources!$C$8-(G61-F61))))*Sources!$C$7,2))</f>
      </c>
    </row>
    <row r="62" ht="18" customHeight="1" spans="2:8" x14ac:dyDescent="0.25">
      <c r="B62" s="42"/>
      <c r="C62" s="24"/>
      <c r="D62" s="24"/>
      <c r="E62" s="24"/>
      <c r="F62" s="43"/>
      <c r="G62" s="44">
        <f>IF(F62="","",SUM($F$6:F62))</f>
      </c>
      <c r="H62" s="36">
        <f>IF(F62="","",ROUND(MIN(F62,MAX(0,Sources!$C$8-(G62-F62)))*Sources!$C$6+(F62-MIN(F62,MAX(0,Sources!$C$8-(G62-F62))))*Sources!$C$7,2))</f>
      </c>
    </row>
    <row r="63" ht="18" customHeight="1" spans="2:8" x14ac:dyDescent="0.25">
      <c r="B63" s="42"/>
      <c r="C63" s="24"/>
      <c r="D63" s="24"/>
      <c r="E63" s="24"/>
      <c r="F63" s="43"/>
      <c r="G63" s="44">
        <f>IF(F63="","",SUM($F$6:F63))</f>
      </c>
      <c r="H63" s="36">
        <f>IF(F63="","",ROUND(MIN(F63,MAX(0,Sources!$C$8-(G63-F63)))*Sources!$C$6+(F63-MIN(F63,MAX(0,Sources!$C$8-(G63-F63))))*Sources!$C$7,2))</f>
      </c>
    </row>
    <row r="64" ht="18" customHeight="1" spans="2:8" x14ac:dyDescent="0.25">
      <c r="B64" s="42"/>
      <c r="C64" s="24"/>
      <c r="D64" s="24"/>
      <c r="E64" s="24"/>
      <c r="F64" s="43"/>
      <c r="G64" s="44">
        <f>IF(F64="","",SUM($F$6:F64))</f>
      </c>
      <c r="H64" s="36">
        <f>IF(F64="","",ROUND(MIN(F64,MAX(0,Sources!$C$8-(G64-F64)))*Sources!$C$6+(F64-MIN(F64,MAX(0,Sources!$C$8-(G64-F64))))*Sources!$C$7,2))</f>
      </c>
    </row>
    <row r="65" ht="18" customHeight="1" spans="2:8" x14ac:dyDescent="0.25">
      <c r="B65" s="42"/>
      <c r="C65" s="24"/>
      <c r="D65" s="24"/>
      <c r="E65" s="24"/>
      <c r="F65" s="43"/>
      <c r="G65" s="44">
        <f>IF(F65="","",SUM($F$6:F65))</f>
      </c>
      <c r="H65" s="36">
        <f>IF(F65="","",ROUND(MIN(F65,MAX(0,Sources!$C$8-(G65-F65)))*Sources!$C$6+(F65-MIN(F65,MAX(0,Sources!$C$8-(G65-F65))))*Sources!$C$7,2))</f>
      </c>
    </row>
    <row r="66" ht="18" customHeight="1" spans="2:8" x14ac:dyDescent="0.25">
      <c r="B66" s="42"/>
      <c r="C66" s="24"/>
      <c r="D66" s="24"/>
      <c r="E66" s="24"/>
      <c r="F66" s="43"/>
      <c r="G66" s="44">
        <f>IF(F66="","",SUM($F$6:F66))</f>
      </c>
      <c r="H66" s="36">
        <f>IF(F66="","",ROUND(MIN(F66,MAX(0,Sources!$C$8-(G66-F66)))*Sources!$C$6+(F66-MIN(F66,MAX(0,Sources!$C$8-(G66-F66))))*Sources!$C$7,2))</f>
      </c>
    </row>
    <row r="67" ht="18" customHeight="1" spans="2:8" x14ac:dyDescent="0.25">
      <c r="B67" s="42"/>
      <c r="C67" s="24"/>
      <c r="D67" s="24"/>
      <c r="E67" s="24"/>
      <c r="F67" s="43"/>
      <c r="G67" s="44">
        <f>IF(F67="","",SUM($F$6:F67))</f>
      </c>
      <c r="H67" s="36">
        <f>IF(F67="","",ROUND(MIN(F67,MAX(0,Sources!$C$8-(G67-F67)))*Sources!$C$6+(F67-MIN(F67,MAX(0,Sources!$C$8-(G67-F67))))*Sources!$C$7,2))</f>
      </c>
    </row>
    <row r="68" ht="18" customHeight="1" spans="2:8" x14ac:dyDescent="0.25">
      <c r="B68" s="42"/>
      <c r="C68" s="24"/>
      <c r="D68" s="24"/>
      <c r="E68" s="24"/>
      <c r="F68" s="43"/>
      <c r="G68" s="44">
        <f>IF(F68="","",SUM($F$6:F68))</f>
      </c>
      <c r="H68" s="36">
        <f>IF(F68="","",ROUND(MIN(F68,MAX(0,Sources!$C$8-(G68-F68)))*Sources!$C$6+(F68-MIN(F68,MAX(0,Sources!$C$8-(G68-F68))))*Sources!$C$7,2))</f>
      </c>
    </row>
    <row r="69" ht="18" customHeight="1" spans="2:8" x14ac:dyDescent="0.25">
      <c r="B69" s="42"/>
      <c r="C69" s="24"/>
      <c r="D69" s="24"/>
      <c r="E69" s="24"/>
      <c r="F69" s="43"/>
      <c r="G69" s="44">
        <f>IF(F69="","",SUM($F$6:F69))</f>
      </c>
      <c r="H69" s="36">
        <f>IF(F69="","",ROUND(MIN(F69,MAX(0,Sources!$C$8-(G69-F69)))*Sources!$C$6+(F69-MIN(F69,MAX(0,Sources!$C$8-(G69-F69))))*Sources!$C$7,2))</f>
      </c>
    </row>
    <row r="70" ht="18" customHeight="1" spans="2:8" x14ac:dyDescent="0.25">
      <c r="B70" s="42"/>
      <c r="C70" s="24"/>
      <c r="D70" s="24"/>
      <c r="E70" s="24"/>
      <c r="F70" s="43"/>
      <c r="G70" s="44">
        <f>IF(F70="","",SUM($F$6:F70))</f>
      </c>
      <c r="H70" s="36">
        <f>IF(F70="","",ROUND(MIN(F70,MAX(0,Sources!$C$8-(G70-F70)))*Sources!$C$6+(F70-MIN(F70,MAX(0,Sources!$C$8-(G70-F70))))*Sources!$C$7,2))</f>
      </c>
    </row>
    <row r="71" ht="18" customHeight="1" spans="2:8" x14ac:dyDescent="0.25">
      <c r="B71" s="42"/>
      <c r="C71" s="24"/>
      <c r="D71" s="24"/>
      <c r="E71" s="24"/>
      <c r="F71" s="43"/>
      <c r="G71" s="44">
        <f>IF(F71="","",SUM($F$6:F71))</f>
      </c>
      <c r="H71" s="36">
        <f>IF(F71="","",ROUND(MIN(F71,MAX(0,Sources!$C$8-(G71-F71)))*Sources!$C$6+(F71-MIN(F71,MAX(0,Sources!$C$8-(G71-F71))))*Sources!$C$7,2))</f>
      </c>
    </row>
    <row r="72" ht="18" customHeight="1" spans="2:8" x14ac:dyDescent="0.25">
      <c r="B72" s="42"/>
      <c r="C72" s="24"/>
      <c r="D72" s="24"/>
      <c r="E72" s="24"/>
      <c r="F72" s="43"/>
      <c r="G72" s="44">
        <f>IF(F72="","",SUM($F$6:F72))</f>
      </c>
      <c r="H72" s="36">
        <f>IF(F72="","",ROUND(MIN(F72,MAX(0,Sources!$C$8-(G72-F72)))*Sources!$C$6+(F72-MIN(F72,MAX(0,Sources!$C$8-(G72-F72))))*Sources!$C$7,2))</f>
      </c>
    </row>
    <row r="73" ht="18" customHeight="1" spans="2:8" x14ac:dyDescent="0.25">
      <c r="B73" s="42"/>
      <c r="C73" s="24"/>
      <c r="D73" s="24"/>
      <c r="E73" s="24"/>
      <c r="F73" s="43"/>
      <c r="G73" s="44">
        <f>IF(F73="","",SUM($F$6:F73))</f>
      </c>
      <c r="H73" s="36">
        <f>IF(F73="","",ROUND(MIN(F73,MAX(0,Sources!$C$8-(G73-F73)))*Sources!$C$6+(F73-MIN(F73,MAX(0,Sources!$C$8-(G73-F73))))*Sources!$C$7,2))</f>
      </c>
    </row>
    <row r="74" ht="18" customHeight="1" spans="2:8" x14ac:dyDescent="0.25">
      <c r="B74" s="42"/>
      <c r="C74" s="24"/>
      <c r="D74" s="24"/>
      <c r="E74" s="24"/>
      <c r="F74" s="43"/>
      <c r="G74" s="44">
        <f>IF(F74="","",SUM($F$6:F74))</f>
      </c>
      <c r="H74" s="36">
        <f>IF(F74="","",ROUND(MIN(F74,MAX(0,Sources!$C$8-(G74-F74)))*Sources!$C$6+(F74-MIN(F74,MAX(0,Sources!$C$8-(G74-F74))))*Sources!$C$7,2))</f>
      </c>
    </row>
    <row r="75" ht="18" customHeight="1" spans="2:8" x14ac:dyDescent="0.25">
      <c r="B75" s="42"/>
      <c r="C75" s="24"/>
      <c r="D75" s="24"/>
      <c r="E75" s="24"/>
      <c r="F75" s="43"/>
      <c r="G75" s="44">
        <f>IF(F75="","",SUM($F$6:F75))</f>
      </c>
      <c r="H75" s="36">
        <f>IF(F75="","",ROUND(MIN(F75,MAX(0,Sources!$C$8-(G75-F75)))*Sources!$C$6+(F75-MIN(F75,MAX(0,Sources!$C$8-(G75-F75))))*Sources!$C$7,2))</f>
      </c>
    </row>
    <row r="76" ht="18" customHeight="1" spans="2:8" x14ac:dyDescent="0.25">
      <c r="B76" s="42"/>
      <c r="C76" s="24"/>
      <c r="D76" s="24"/>
      <c r="E76" s="24"/>
      <c r="F76" s="43"/>
      <c r="G76" s="44">
        <f>IF(F76="","",SUM($F$6:F76))</f>
      </c>
      <c r="H76" s="36">
        <f>IF(F76="","",ROUND(MIN(F76,MAX(0,Sources!$C$8-(G76-F76)))*Sources!$C$6+(F76-MIN(F76,MAX(0,Sources!$C$8-(G76-F76))))*Sources!$C$7,2))</f>
      </c>
    </row>
    <row r="77" ht="18" customHeight="1" spans="2:8" x14ac:dyDescent="0.25">
      <c r="B77" s="42"/>
      <c r="C77" s="24"/>
      <c r="D77" s="24"/>
      <c r="E77" s="24"/>
      <c r="F77" s="43"/>
      <c r="G77" s="44">
        <f>IF(F77="","",SUM($F$6:F77))</f>
      </c>
      <c r="H77" s="36">
        <f>IF(F77="","",ROUND(MIN(F77,MAX(0,Sources!$C$8-(G77-F77)))*Sources!$C$6+(F77-MIN(F77,MAX(0,Sources!$C$8-(G77-F77))))*Sources!$C$7,2))</f>
      </c>
    </row>
    <row r="78" ht="18" customHeight="1" spans="2:8" x14ac:dyDescent="0.25">
      <c r="B78" s="42"/>
      <c r="C78" s="24"/>
      <c r="D78" s="24"/>
      <c r="E78" s="24"/>
      <c r="F78" s="43"/>
      <c r="G78" s="44">
        <f>IF(F78="","",SUM($F$6:F78))</f>
      </c>
      <c r="H78" s="36">
        <f>IF(F78="","",ROUND(MIN(F78,MAX(0,Sources!$C$8-(G78-F78)))*Sources!$C$6+(F78-MIN(F78,MAX(0,Sources!$C$8-(G78-F78))))*Sources!$C$7,2))</f>
      </c>
    </row>
    <row r="79" ht="18" customHeight="1" spans="2:8" x14ac:dyDescent="0.25">
      <c r="B79" s="42"/>
      <c r="C79" s="24"/>
      <c r="D79" s="24"/>
      <c r="E79" s="24"/>
      <c r="F79" s="43"/>
      <c r="G79" s="44">
        <f>IF(F79="","",SUM($F$6:F79))</f>
      </c>
      <c r="H79" s="36">
        <f>IF(F79="","",ROUND(MIN(F79,MAX(0,Sources!$C$8-(G79-F79)))*Sources!$C$6+(F79-MIN(F79,MAX(0,Sources!$C$8-(G79-F79))))*Sources!$C$7,2))</f>
      </c>
    </row>
    <row r="80" ht="18" customHeight="1" spans="2:8" x14ac:dyDescent="0.25">
      <c r="B80" s="42"/>
      <c r="C80" s="24"/>
      <c r="D80" s="24"/>
      <c r="E80" s="24"/>
      <c r="F80" s="43"/>
      <c r="G80" s="44">
        <f>IF(F80="","",SUM($F$6:F80))</f>
      </c>
      <c r="H80" s="36">
        <f>IF(F80="","",ROUND(MIN(F80,MAX(0,Sources!$C$8-(G80-F80)))*Sources!$C$6+(F80-MIN(F80,MAX(0,Sources!$C$8-(G80-F80))))*Sources!$C$7,2))</f>
      </c>
    </row>
    <row r="81" ht="18" customHeight="1" spans="2:8" x14ac:dyDescent="0.25">
      <c r="B81" s="42"/>
      <c r="C81" s="24"/>
      <c r="D81" s="24"/>
      <c r="E81" s="24"/>
      <c r="F81" s="43"/>
      <c r="G81" s="44">
        <f>IF(F81="","",SUM($F$6:F81))</f>
      </c>
      <c r="H81" s="36">
        <f>IF(F81="","",ROUND(MIN(F81,MAX(0,Sources!$C$8-(G81-F81)))*Sources!$C$6+(F81-MIN(F81,MAX(0,Sources!$C$8-(G81-F81))))*Sources!$C$7,2))</f>
      </c>
    </row>
    <row r="82" ht="18" customHeight="1" spans="2:8" x14ac:dyDescent="0.25">
      <c r="B82" s="42"/>
      <c r="C82" s="24"/>
      <c r="D82" s="24"/>
      <c r="E82" s="24"/>
      <c r="F82" s="43"/>
      <c r="G82" s="44">
        <f>IF(F82="","",SUM($F$6:F82))</f>
      </c>
      <c r="H82" s="36">
        <f>IF(F82="","",ROUND(MIN(F82,MAX(0,Sources!$C$8-(G82-F82)))*Sources!$C$6+(F82-MIN(F82,MAX(0,Sources!$C$8-(G82-F82))))*Sources!$C$7,2))</f>
      </c>
    </row>
    <row r="83" ht="18" customHeight="1" spans="2:8" x14ac:dyDescent="0.25">
      <c r="B83" s="42"/>
      <c r="C83" s="24"/>
      <c r="D83" s="24"/>
      <c r="E83" s="24"/>
      <c r="F83" s="43"/>
      <c r="G83" s="44">
        <f>IF(F83="","",SUM($F$6:F83))</f>
      </c>
      <c r="H83" s="36">
        <f>IF(F83="","",ROUND(MIN(F83,MAX(0,Sources!$C$8-(G83-F83)))*Sources!$C$6+(F83-MIN(F83,MAX(0,Sources!$C$8-(G83-F83))))*Sources!$C$7,2))</f>
      </c>
    </row>
    <row r="84" ht="18" customHeight="1" spans="2:8" x14ac:dyDescent="0.25">
      <c r="B84" s="42"/>
      <c r="C84" s="24"/>
      <c r="D84" s="24"/>
      <c r="E84" s="24"/>
      <c r="F84" s="43"/>
      <c r="G84" s="44">
        <f>IF(F84="","",SUM($F$6:F84))</f>
      </c>
      <c r="H84" s="36">
        <f>IF(F84="","",ROUND(MIN(F84,MAX(0,Sources!$C$8-(G84-F84)))*Sources!$C$6+(F84-MIN(F84,MAX(0,Sources!$C$8-(G84-F84))))*Sources!$C$7,2))</f>
      </c>
    </row>
    <row r="85" ht="18" customHeight="1" spans="2:8" x14ac:dyDescent="0.25">
      <c r="B85" s="42"/>
      <c r="C85" s="24"/>
      <c r="D85" s="24"/>
      <c r="E85" s="24"/>
      <c r="F85" s="43"/>
      <c r="G85" s="44">
        <f>IF(F85="","",SUM($F$6:F85))</f>
      </c>
      <c r="H85" s="36">
        <f>IF(F85="","",ROUND(MIN(F85,MAX(0,Sources!$C$8-(G85-F85)))*Sources!$C$6+(F85-MIN(F85,MAX(0,Sources!$C$8-(G85-F85))))*Sources!$C$7,2))</f>
      </c>
    </row>
    <row r="86" ht="18" customHeight="1" spans="2:8" x14ac:dyDescent="0.25">
      <c r="B86" s="42"/>
      <c r="C86" s="24"/>
      <c r="D86" s="24"/>
      <c r="E86" s="24"/>
      <c r="F86" s="43"/>
      <c r="G86" s="44">
        <f>IF(F86="","",SUM($F$6:F86))</f>
      </c>
      <c r="H86" s="36">
        <f>IF(F86="","",ROUND(MIN(F86,MAX(0,Sources!$C$8-(G86-F86)))*Sources!$C$6+(F86-MIN(F86,MAX(0,Sources!$C$8-(G86-F86))))*Sources!$C$7,2))</f>
      </c>
    </row>
    <row r="87" ht="18" customHeight="1" spans="2:8" x14ac:dyDescent="0.25">
      <c r="B87" s="42"/>
      <c r="C87" s="24"/>
      <c r="D87" s="24"/>
      <c r="E87" s="24"/>
      <c r="F87" s="43"/>
      <c r="G87" s="44">
        <f>IF(F87="","",SUM($F$6:F87))</f>
      </c>
      <c r="H87" s="36">
        <f>IF(F87="","",ROUND(MIN(F87,MAX(0,Sources!$C$8-(G87-F87)))*Sources!$C$6+(F87-MIN(F87,MAX(0,Sources!$C$8-(G87-F87))))*Sources!$C$7,2))</f>
      </c>
    </row>
    <row r="88" ht="18" customHeight="1" spans="2:8" x14ac:dyDescent="0.25">
      <c r="B88" s="42"/>
      <c r="C88" s="24"/>
      <c r="D88" s="24"/>
      <c r="E88" s="24"/>
      <c r="F88" s="43"/>
      <c r="G88" s="44">
        <f>IF(F88="","",SUM($F$6:F88))</f>
      </c>
      <c r="H88" s="36">
        <f>IF(F88="","",ROUND(MIN(F88,MAX(0,Sources!$C$8-(G88-F88)))*Sources!$C$6+(F88-MIN(F88,MAX(0,Sources!$C$8-(G88-F88))))*Sources!$C$7,2))</f>
      </c>
    </row>
    <row r="89" ht="18" customHeight="1" spans="2:8" x14ac:dyDescent="0.25">
      <c r="B89" s="42"/>
      <c r="C89" s="24"/>
      <c r="D89" s="24"/>
      <c r="E89" s="24"/>
      <c r="F89" s="43"/>
      <c r="G89" s="44">
        <f>IF(F89="","",SUM($F$6:F89))</f>
      </c>
      <c r="H89" s="36">
        <f>IF(F89="","",ROUND(MIN(F89,MAX(0,Sources!$C$8-(G89-F89)))*Sources!$C$6+(F89-MIN(F89,MAX(0,Sources!$C$8-(G89-F89))))*Sources!$C$7,2))</f>
      </c>
    </row>
    <row r="90" ht="18" customHeight="1" spans="2:8" x14ac:dyDescent="0.25">
      <c r="B90" s="42"/>
      <c r="C90" s="24"/>
      <c r="D90" s="24"/>
      <c r="E90" s="24"/>
      <c r="F90" s="43"/>
      <c r="G90" s="44">
        <f>IF(F90="","",SUM($F$6:F90))</f>
      </c>
      <c r="H90" s="36">
        <f>IF(F90="","",ROUND(MIN(F90,MAX(0,Sources!$C$8-(G90-F90)))*Sources!$C$6+(F90-MIN(F90,MAX(0,Sources!$C$8-(G90-F90))))*Sources!$C$7,2))</f>
      </c>
    </row>
    <row r="91" ht="18" customHeight="1" spans="2:8" x14ac:dyDescent="0.25">
      <c r="B91" s="42"/>
      <c r="C91" s="24"/>
      <c r="D91" s="24"/>
      <c r="E91" s="24"/>
      <c r="F91" s="43"/>
      <c r="G91" s="44">
        <f>IF(F91="","",SUM($F$6:F91))</f>
      </c>
      <c r="H91" s="36">
        <f>IF(F91="","",ROUND(MIN(F91,MAX(0,Sources!$C$8-(G91-F91)))*Sources!$C$6+(F91-MIN(F91,MAX(0,Sources!$C$8-(G91-F91))))*Sources!$C$7,2))</f>
      </c>
    </row>
    <row r="92" ht="18" customHeight="1" spans="2:8" x14ac:dyDescent="0.25">
      <c r="B92" s="42"/>
      <c r="C92" s="24"/>
      <c r="D92" s="24"/>
      <c r="E92" s="24"/>
      <c r="F92" s="43"/>
      <c r="G92" s="44">
        <f>IF(F92="","",SUM($F$6:F92))</f>
      </c>
      <c r="H92" s="36">
        <f>IF(F92="","",ROUND(MIN(F92,MAX(0,Sources!$C$8-(G92-F92)))*Sources!$C$6+(F92-MIN(F92,MAX(0,Sources!$C$8-(G92-F92))))*Sources!$C$7,2))</f>
      </c>
    </row>
    <row r="93" ht="18" customHeight="1" spans="2:8" x14ac:dyDescent="0.25">
      <c r="B93" s="42"/>
      <c r="C93" s="24"/>
      <c r="D93" s="24"/>
      <c r="E93" s="24"/>
      <c r="F93" s="43"/>
      <c r="G93" s="44">
        <f>IF(F93="","",SUM($F$6:F93))</f>
      </c>
      <c r="H93" s="36">
        <f>IF(F93="","",ROUND(MIN(F93,MAX(0,Sources!$C$8-(G93-F93)))*Sources!$C$6+(F93-MIN(F93,MAX(0,Sources!$C$8-(G93-F93))))*Sources!$C$7,2))</f>
      </c>
    </row>
    <row r="94" ht="18" customHeight="1" spans="2:8" x14ac:dyDescent="0.25">
      <c r="B94" s="42"/>
      <c r="C94" s="24"/>
      <c r="D94" s="24"/>
      <c r="E94" s="24"/>
      <c r="F94" s="43"/>
      <c r="G94" s="44">
        <f>IF(F94="","",SUM($F$6:F94))</f>
      </c>
      <c r="H94" s="36">
        <f>IF(F94="","",ROUND(MIN(F94,MAX(0,Sources!$C$8-(G94-F94)))*Sources!$C$6+(F94-MIN(F94,MAX(0,Sources!$C$8-(G94-F94))))*Sources!$C$7,2))</f>
      </c>
    </row>
    <row r="95" ht="18" customHeight="1" spans="2:8" x14ac:dyDescent="0.25">
      <c r="B95" s="42"/>
      <c r="C95" s="24"/>
      <c r="D95" s="24"/>
      <c r="E95" s="24"/>
      <c r="F95" s="43"/>
      <c r="G95" s="44">
        <f>IF(F95="","",SUM($F$6:F95))</f>
      </c>
      <c r="H95" s="36">
        <f>IF(F95="","",ROUND(MIN(F95,MAX(0,Sources!$C$8-(G95-F95)))*Sources!$C$6+(F95-MIN(F95,MAX(0,Sources!$C$8-(G95-F95))))*Sources!$C$7,2))</f>
      </c>
    </row>
    <row r="96" ht="18" customHeight="1" spans="2:8" x14ac:dyDescent="0.25">
      <c r="B96" s="42"/>
      <c r="C96" s="24"/>
      <c r="D96" s="24"/>
      <c r="E96" s="24"/>
      <c r="F96" s="43"/>
      <c r="G96" s="44">
        <f>IF(F96="","",SUM($F$6:F96))</f>
      </c>
      <c r="H96" s="36">
        <f>IF(F96="","",ROUND(MIN(F96,MAX(0,Sources!$C$8-(G96-F96)))*Sources!$C$6+(F96-MIN(F96,MAX(0,Sources!$C$8-(G96-F96))))*Sources!$C$7,2))</f>
      </c>
    </row>
    <row r="97" ht="18" customHeight="1" spans="2:8" x14ac:dyDescent="0.25">
      <c r="B97" s="42"/>
      <c r="C97" s="24"/>
      <c r="D97" s="24"/>
      <c r="E97" s="24"/>
      <c r="F97" s="43"/>
      <c r="G97" s="44">
        <f>IF(F97="","",SUM($F$6:F97))</f>
      </c>
      <c r="H97" s="36">
        <f>IF(F97="","",ROUND(MIN(F97,MAX(0,Sources!$C$8-(G97-F97)))*Sources!$C$6+(F97-MIN(F97,MAX(0,Sources!$C$8-(G97-F97))))*Sources!$C$7,2))</f>
      </c>
    </row>
    <row r="98" ht="18" customHeight="1" spans="2:8" x14ac:dyDescent="0.25">
      <c r="B98" s="42"/>
      <c r="C98" s="24"/>
      <c r="D98" s="24"/>
      <c r="E98" s="24"/>
      <c r="F98" s="43"/>
      <c r="G98" s="44">
        <f>IF(F98="","",SUM($F$6:F98))</f>
      </c>
      <c r="H98" s="36">
        <f>IF(F98="","",ROUND(MIN(F98,MAX(0,Sources!$C$8-(G98-F98)))*Sources!$C$6+(F98-MIN(F98,MAX(0,Sources!$C$8-(G98-F98))))*Sources!$C$7,2))</f>
      </c>
    </row>
    <row r="99" ht="18" customHeight="1" spans="2:8" x14ac:dyDescent="0.25">
      <c r="B99" s="42"/>
      <c r="C99" s="24"/>
      <c r="D99" s="24"/>
      <c r="E99" s="24"/>
      <c r="F99" s="43"/>
      <c r="G99" s="44">
        <f>IF(F99="","",SUM($F$6:F99))</f>
      </c>
      <c r="H99" s="36">
        <f>IF(F99="","",ROUND(MIN(F99,MAX(0,Sources!$C$8-(G99-F99)))*Sources!$C$6+(F99-MIN(F99,MAX(0,Sources!$C$8-(G99-F99))))*Sources!$C$7,2))</f>
      </c>
    </row>
    <row r="100" ht="18" customHeight="1" spans="2:8" x14ac:dyDescent="0.25">
      <c r="B100" s="42"/>
      <c r="C100" s="24"/>
      <c r="D100" s="24"/>
      <c r="E100" s="24"/>
      <c r="F100" s="43"/>
      <c r="G100" s="44">
        <f>IF(F100="","",SUM($F$6:F100))</f>
      </c>
      <c r="H100" s="36">
        <f>IF(F100="","",ROUND(MIN(F100,MAX(0,Sources!$C$8-(G100-F100)))*Sources!$C$6+(F100-MIN(F100,MAX(0,Sources!$C$8-(G100-F100))))*Sources!$C$7,2))</f>
      </c>
    </row>
    <row r="101" ht="18" customHeight="1" spans="2:8" x14ac:dyDescent="0.25">
      <c r="B101" s="42"/>
      <c r="C101" s="24"/>
      <c r="D101" s="24"/>
      <c r="E101" s="24"/>
      <c r="F101" s="43"/>
      <c r="G101" s="44">
        <f>IF(F101="","",SUM($F$6:F101))</f>
      </c>
      <c r="H101" s="36">
        <f>IF(F101="","",ROUND(MIN(F101,MAX(0,Sources!$C$8-(G101-F101)))*Sources!$C$6+(F101-MIN(F101,MAX(0,Sources!$C$8-(G101-F101))))*Sources!$C$7,2))</f>
      </c>
    </row>
    <row r="102" ht="18" customHeight="1" spans="2:8" x14ac:dyDescent="0.25">
      <c r="B102" s="42"/>
      <c r="C102" s="24"/>
      <c r="D102" s="24"/>
      <c r="E102" s="24"/>
      <c r="F102" s="43"/>
      <c r="G102" s="44">
        <f>IF(F102="","",SUM($F$6:F102))</f>
      </c>
      <c r="H102" s="36">
        <f>IF(F102="","",ROUND(MIN(F102,MAX(0,Sources!$C$8-(G102-F102)))*Sources!$C$6+(F102-MIN(F102,MAX(0,Sources!$C$8-(G102-F102))))*Sources!$C$7,2))</f>
      </c>
    </row>
    <row r="103" ht="18" customHeight="1" spans="2:8" x14ac:dyDescent="0.25">
      <c r="B103" s="42"/>
      <c r="C103" s="24"/>
      <c r="D103" s="24"/>
      <c r="E103" s="24"/>
      <c r="F103" s="43"/>
      <c r="G103" s="44">
        <f>IF(F103="","",SUM($F$6:F103))</f>
      </c>
      <c r="H103" s="36">
        <f>IF(F103="","",ROUND(MIN(F103,MAX(0,Sources!$C$8-(G103-F103)))*Sources!$C$6+(F103-MIN(F103,MAX(0,Sources!$C$8-(G103-F103))))*Sources!$C$7,2))</f>
      </c>
    </row>
    <row r="104" ht="18" customHeight="1" spans="2:8" x14ac:dyDescent="0.25">
      <c r="B104" s="42"/>
      <c r="C104" s="24"/>
      <c r="D104" s="24"/>
      <c r="E104" s="24"/>
      <c r="F104" s="43"/>
      <c r="G104" s="44">
        <f>IF(F104="","",SUM($F$6:F104))</f>
      </c>
      <c r="H104" s="36">
        <f>IF(F104="","",ROUND(MIN(F104,MAX(0,Sources!$C$8-(G104-F104)))*Sources!$C$6+(F104-MIN(F104,MAX(0,Sources!$C$8-(G104-F104))))*Sources!$C$7,2))</f>
      </c>
    </row>
    <row r="105" ht="18" customHeight="1" spans="2:8" x14ac:dyDescent="0.25">
      <c r="B105" s="42"/>
      <c r="C105" s="24"/>
      <c r="D105" s="24"/>
      <c r="E105" s="24"/>
      <c r="F105" s="43"/>
      <c r="G105" s="44">
        <f>IF(F105="","",SUM($F$6:F105))</f>
      </c>
      <c r="H105" s="36">
        <f>IF(F105="","",ROUND(MIN(F105,MAX(0,Sources!$C$8-(G105-F105)))*Sources!$C$6+(F105-MIN(F105,MAX(0,Sources!$C$8-(G105-F105))))*Sources!$C$7,2))</f>
      </c>
    </row>
    <row r="106" ht="18" customHeight="1" spans="2:8" x14ac:dyDescent="0.25">
      <c r="B106" s="42"/>
      <c r="C106" s="24"/>
      <c r="D106" s="24"/>
      <c r="E106" s="24"/>
      <c r="F106" s="43"/>
      <c r="G106" s="44">
        <f>IF(F106="","",SUM($F$6:F106))</f>
      </c>
      <c r="H106" s="36">
        <f>IF(F106="","",ROUND(MIN(F106,MAX(0,Sources!$C$8-(G106-F106)))*Sources!$C$6+(F106-MIN(F106,MAX(0,Sources!$C$8-(G106-F106))))*Sources!$C$7,2))</f>
      </c>
    </row>
    <row r="107" ht="18" customHeight="1" spans="2:8" x14ac:dyDescent="0.25">
      <c r="B107" s="42"/>
      <c r="C107" s="24"/>
      <c r="D107" s="24"/>
      <c r="E107" s="24"/>
      <c r="F107" s="43"/>
      <c r="G107" s="44">
        <f>IF(F107="","",SUM($F$6:F107))</f>
      </c>
      <c r="H107" s="36">
        <f>IF(F107="","",ROUND(MIN(F107,MAX(0,Sources!$C$8-(G107-F107)))*Sources!$C$6+(F107-MIN(F107,MAX(0,Sources!$C$8-(G107-F107))))*Sources!$C$7,2))</f>
      </c>
    </row>
    <row r="108" ht="18" customHeight="1" spans="2:8" x14ac:dyDescent="0.25">
      <c r="B108" s="42"/>
      <c r="C108" s="24"/>
      <c r="D108" s="24"/>
      <c r="E108" s="24"/>
      <c r="F108" s="43"/>
      <c r="G108" s="44">
        <f>IF(F108="","",SUM($F$6:F108))</f>
      </c>
      <c r="H108" s="36">
        <f>IF(F108="","",ROUND(MIN(F108,MAX(0,Sources!$C$8-(G108-F108)))*Sources!$C$6+(F108-MIN(F108,MAX(0,Sources!$C$8-(G108-F108))))*Sources!$C$7,2))</f>
      </c>
    </row>
    <row r="109" ht="18" customHeight="1" spans="2:8" x14ac:dyDescent="0.25">
      <c r="B109" s="42"/>
      <c r="C109" s="24"/>
      <c r="D109" s="24"/>
      <c r="E109" s="24"/>
      <c r="F109" s="43"/>
      <c r="G109" s="44">
        <f>IF(F109="","",SUM($F$6:F109))</f>
      </c>
      <c r="H109" s="36">
        <f>IF(F109="","",ROUND(MIN(F109,MAX(0,Sources!$C$8-(G109-F109)))*Sources!$C$6+(F109-MIN(F109,MAX(0,Sources!$C$8-(G109-F109))))*Sources!$C$7,2))</f>
      </c>
    </row>
    <row r="110" ht="18" customHeight="1" spans="2:8" x14ac:dyDescent="0.25">
      <c r="B110" s="42"/>
      <c r="C110" s="24"/>
      <c r="D110" s="24"/>
      <c r="E110" s="24"/>
      <c r="F110" s="43"/>
      <c r="G110" s="44">
        <f>IF(F110="","",SUM($F$6:F110))</f>
      </c>
      <c r="H110" s="36">
        <f>IF(F110="","",ROUND(MIN(F110,MAX(0,Sources!$C$8-(G110-F110)))*Sources!$C$6+(F110-MIN(F110,MAX(0,Sources!$C$8-(G110-F110))))*Sources!$C$7,2))</f>
      </c>
    </row>
    <row r="111" ht="18" customHeight="1" spans="2:8" x14ac:dyDescent="0.25">
      <c r="B111" s="42"/>
      <c r="C111" s="24"/>
      <c r="D111" s="24"/>
      <c r="E111" s="24"/>
      <c r="F111" s="43"/>
      <c r="G111" s="44">
        <f>IF(F111="","",SUM($F$6:F111))</f>
      </c>
      <c r="H111" s="36">
        <f>IF(F111="","",ROUND(MIN(F111,MAX(0,Sources!$C$8-(G111-F111)))*Sources!$C$6+(F111-MIN(F111,MAX(0,Sources!$C$8-(G111-F111))))*Sources!$C$7,2))</f>
      </c>
    </row>
    <row r="112" ht="18" customHeight="1" spans="2:8" x14ac:dyDescent="0.25">
      <c r="B112" s="42"/>
      <c r="C112" s="24"/>
      <c r="D112" s="24"/>
      <c r="E112" s="24"/>
      <c r="F112" s="43"/>
      <c r="G112" s="44">
        <f>IF(F112="","",SUM($F$6:F112))</f>
      </c>
      <c r="H112" s="36">
        <f>IF(F112="","",ROUND(MIN(F112,MAX(0,Sources!$C$8-(G112-F112)))*Sources!$C$6+(F112-MIN(F112,MAX(0,Sources!$C$8-(G112-F112))))*Sources!$C$7,2))</f>
      </c>
    </row>
    <row r="113" ht="18" customHeight="1" spans="2:8" x14ac:dyDescent="0.25">
      <c r="B113" s="42"/>
      <c r="C113" s="24"/>
      <c r="D113" s="24"/>
      <c r="E113" s="24"/>
      <c r="F113" s="43"/>
      <c r="G113" s="44">
        <f>IF(F113="","",SUM($F$6:F113))</f>
      </c>
      <c r="H113" s="36">
        <f>IF(F113="","",ROUND(MIN(F113,MAX(0,Sources!$C$8-(G113-F113)))*Sources!$C$6+(F113-MIN(F113,MAX(0,Sources!$C$8-(G113-F113))))*Sources!$C$7,2))</f>
      </c>
    </row>
    <row r="114" ht="18" customHeight="1" spans="2:8" x14ac:dyDescent="0.25">
      <c r="B114" s="42"/>
      <c r="C114" s="24"/>
      <c r="D114" s="24"/>
      <c r="E114" s="24"/>
      <c r="F114" s="43"/>
      <c r="G114" s="44">
        <f>IF(F114="","",SUM($F$6:F114))</f>
      </c>
      <c r="H114" s="36">
        <f>IF(F114="","",ROUND(MIN(F114,MAX(0,Sources!$C$8-(G114-F114)))*Sources!$C$6+(F114-MIN(F114,MAX(0,Sources!$C$8-(G114-F114))))*Sources!$C$7,2))</f>
      </c>
    </row>
    <row r="115" ht="18" customHeight="1" spans="2:8" x14ac:dyDescent="0.25">
      <c r="B115" s="42"/>
      <c r="C115" s="24"/>
      <c r="D115" s="24"/>
      <c r="E115" s="24"/>
      <c r="F115" s="43"/>
      <c r="G115" s="44">
        <f>IF(F115="","",SUM($F$6:F115))</f>
      </c>
      <c r="H115" s="36">
        <f>IF(F115="","",ROUND(MIN(F115,MAX(0,Sources!$C$8-(G115-F115)))*Sources!$C$6+(F115-MIN(F115,MAX(0,Sources!$C$8-(G115-F115))))*Sources!$C$7,2))</f>
      </c>
    </row>
    <row r="116" ht="18" customHeight="1" spans="2:8" x14ac:dyDescent="0.25">
      <c r="B116" s="42"/>
      <c r="C116" s="24"/>
      <c r="D116" s="24"/>
      <c r="E116" s="24"/>
      <c r="F116" s="43"/>
      <c r="G116" s="44">
        <f>IF(F116="","",SUM($F$6:F116))</f>
      </c>
      <c r="H116" s="36">
        <f>IF(F116="","",ROUND(MIN(F116,MAX(0,Sources!$C$8-(G116-F116)))*Sources!$C$6+(F116-MIN(F116,MAX(0,Sources!$C$8-(G116-F116))))*Sources!$C$7,2))</f>
      </c>
    </row>
    <row r="117" ht="18" customHeight="1" spans="2:8" x14ac:dyDescent="0.25">
      <c r="B117" s="42"/>
      <c r="C117" s="24"/>
      <c r="D117" s="24"/>
      <c r="E117" s="24"/>
      <c r="F117" s="43"/>
      <c r="G117" s="44">
        <f>IF(F117="","",SUM($F$6:F117))</f>
      </c>
      <c r="H117" s="36">
        <f>IF(F117="","",ROUND(MIN(F117,MAX(0,Sources!$C$8-(G117-F117)))*Sources!$C$6+(F117-MIN(F117,MAX(0,Sources!$C$8-(G117-F117))))*Sources!$C$7,2))</f>
      </c>
    </row>
    <row r="118" ht="18" customHeight="1" spans="2:8" x14ac:dyDescent="0.25">
      <c r="B118" s="42"/>
      <c r="C118" s="24"/>
      <c r="D118" s="24"/>
      <c r="E118" s="24"/>
      <c r="F118" s="43"/>
      <c r="G118" s="44">
        <f>IF(F118="","",SUM($F$6:F118))</f>
      </c>
      <c r="H118" s="36">
        <f>IF(F118="","",ROUND(MIN(F118,MAX(0,Sources!$C$8-(G118-F118)))*Sources!$C$6+(F118-MIN(F118,MAX(0,Sources!$C$8-(G118-F118))))*Sources!$C$7,2))</f>
      </c>
    </row>
    <row r="119" ht="18" customHeight="1" spans="2:8" x14ac:dyDescent="0.25">
      <c r="B119" s="42"/>
      <c r="C119" s="24"/>
      <c r="D119" s="24"/>
      <c r="E119" s="24"/>
      <c r="F119" s="43"/>
      <c r="G119" s="44">
        <f>IF(F119="","",SUM($F$6:F119))</f>
      </c>
      <c r="H119" s="36">
        <f>IF(F119="","",ROUND(MIN(F119,MAX(0,Sources!$C$8-(G119-F119)))*Sources!$C$6+(F119-MIN(F119,MAX(0,Sources!$C$8-(G119-F119))))*Sources!$C$7,2))</f>
      </c>
    </row>
    <row r="120" ht="18" customHeight="1" spans="2:8" x14ac:dyDescent="0.25">
      <c r="B120" s="42"/>
      <c r="C120" s="24"/>
      <c r="D120" s="24"/>
      <c r="E120" s="24"/>
      <c r="F120" s="43"/>
      <c r="G120" s="44">
        <f>IF(F120="","",SUM($F$6:F120))</f>
      </c>
      <c r="H120" s="36">
        <f>IF(F120="","",ROUND(MIN(F120,MAX(0,Sources!$C$8-(G120-F120)))*Sources!$C$6+(F120-MIN(F120,MAX(0,Sources!$C$8-(G120-F120))))*Sources!$C$7,2))</f>
      </c>
    </row>
    <row r="121" ht="18" customHeight="1" spans="2:8" x14ac:dyDescent="0.25">
      <c r="B121" s="42"/>
      <c r="C121" s="24"/>
      <c r="D121" s="24"/>
      <c r="E121" s="24"/>
      <c r="F121" s="43"/>
      <c r="G121" s="44">
        <f>IF(F121="","",SUM($F$6:F121))</f>
      </c>
      <c r="H121" s="36">
        <f>IF(F121="","",ROUND(MIN(F121,MAX(0,Sources!$C$8-(G121-F121)))*Sources!$C$6+(F121-MIN(F121,MAX(0,Sources!$C$8-(G121-F121))))*Sources!$C$7,2))</f>
      </c>
    </row>
    <row r="122" ht="18" customHeight="1" spans="2:8" x14ac:dyDescent="0.25">
      <c r="B122" s="42"/>
      <c r="C122" s="24"/>
      <c r="D122" s="24"/>
      <c r="E122" s="24"/>
      <c r="F122" s="43"/>
      <c r="G122" s="44">
        <f>IF(F122="","",SUM($F$6:F122))</f>
      </c>
      <c r="H122" s="36">
        <f>IF(F122="","",ROUND(MIN(F122,MAX(0,Sources!$C$8-(G122-F122)))*Sources!$C$6+(F122-MIN(F122,MAX(0,Sources!$C$8-(G122-F122))))*Sources!$C$7,2))</f>
      </c>
    </row>
    <row r="123" ht="18" customHeight="1" spans="2:8" x14ac:dyDescent="0.25">
      <c r="B123" s="42"/>
      <c r="C123" s="24"/>
      <c r="D123" s="24"/>
      <c r="E123" s="24"/>
      <c r="F123" s="43"/>
      <c r="G123" s="44">
        <f>IF(F123="","",SUM($F$6:F123))</f>
      </c>
      <c r="H123" s="36">
        <f>IF(F123="","",ROUND(MIN(F123,MAX(0,Sources!$C$8-(G123-F123)))*Sources!$C$6+(F123-MIN(F123,MAX(0,Sources!$C$8-(G123-F123))))*Sources!$C$7,2))</f>
      </c>
    </row>
    <row r="124" ht="18" customHeight="1" spans="2:8" x14ac:dyDescent="0.25">
      <c r="B124" s="42"/>
      <c r="C124" s="24"/>
      <c r="D124" s="24"/>
      <c r="E124" s="24"/>
      <c r="F124" s="43"/>
      <c r="G124" s="44">
        <f>IF(F124="","",SUM($F$6:F124))</f>
      </c>
      <c r="H124" s="36">
        <f>IF(F124="","",ROUND(MIN(F124,MAX(0,Sources!$C$8-(G124-F124)))*Sources!$C$6+(F124-MIN(F124,MAX(0,Sources!$C$8-(G124-F124))))*Sources!$C$7,2))</f>
      </c>
    </row>
    <row r="125" ht="18" customHeight="1" spans="2:8" x14ac:dyDescent="0.25">
      <c r="B125" s="42"/>
      <c r="C125" s="24"/>
      <c r="D125" s="24"/>
      <c r="E125" s="24"/>
      <c r="F125" s="43"/>
      <c r="G125" s="44">
        <f>IF(F125="","",SUM($F$6:F125))</f>
      </c>
      <c r="H125" s="36">
        <f>IF(F125="","",ROUND(MIN(F125,MAX(0,Sources!$C$8-(G125-F125)))*Sources!$C$6+(F125-MIN(F125,MAX(0,Sources!$C$8-(G125-F125))))*Sources!$C$7,2))</f>
      </c>
    </row>
    <row r="126" ht="18" customHeight="1" spans="2:8" x14ac:dyDescent="0.25">
      <c r="B126" s="42"/>
      <c r="C126" s="24"/>
      <c r="D126" s="24"/>
      <c r="E126" s="24"/>
      <c r="F126" s="43"/>
      <c r="G126" s="44">
        <f>IF(F126="","",SUM($F$6:F126))</f>
      </c>
      <c r="H126" s="36">
        <f>IF(F126="","",ROUND(MIN(F126,MAX(0,Sources!$C$8-(G126-F126)))*Sources!$C$6+(F126-MIN(F126,MAX(0,Sources!$C$8-(G126-F126))))*Sources!$C$7,2))</f>
      </c>
    </row>
    <row r="127" ht="18" customHeight="1" spans="2:8" x14ac:dyDescent="0.25">
      <c r="B127" s="42"/>
      <c r="C127" s="24"/>
      <c r="D127" s="24"/>
      <c r="E127" s="24"/>
      <c r="F127" s="43"/>
      <c r="G127" s="44">
        <f>IF(F127="","",SUM($F$6:F127))</f>
      </c>
      <c r="H127" s="36">
        <f>IF(F127="","",ROUND(MIN(F127,MAX(0,Sources!$C$8-(G127-F127)))*Sources!$C$6+(F127-MIN(F127,MAX(0,Sources!$C$8-(G127-F127))))*Sources!$C$7,2))</f>
      </c>
    </row>
    <row r="128" ht="18" customHeight="1" spans="2:8" x14ac:dyDescent="0.25">
      <c r="B128" s="42"/>
      <c r="C128" s="24"/>
      <c r="D128" s="24"/>
      <c r="E128" s="24"/>
      <c r="F128" s="43"/>
      <c r="G128" s="44">
        <f>IF(F128="","",SUM($F$6:F128))</f>
      </c>
      <c r="H128" s="36">
        <f>IF(F128="","",ROUND(MIN(F128,MAX(0,Sources!$C$8-(G128-F128)))*Sources!$C$6+(F128-MIN(F128,MAX(0,Sources!$C$8-(G128-F128))))*Sources!$C$7,2))</f>
      </c>
    </row>
    <row r="129" ht="18" customHeight="1" spans="2:8" x14ac:dyDescent="0.25">
      <c r="B129" s="42"/>
      <c r="C129" s="24"/>
      <c r="D129" s="24"/>
      <c r="E129" s="24"/>
      <c r="F129" s="43"/>
      <c r="G129" s="44">
        <f>IF(F129="","",SUM($F$6:F129))</f>
      </c>
      <c r="H129" s="36">
        <f>IF(F129="","",ROUND(MIN(F129,MAX(0,Sources!$C$8-(G129-F129)))*Sources!$C$6+(F129-MIN(F129,MAX(0,Sources!$C$8-(G129-F129))))*Sources!$C$7,2))</f>
      </c>
    </row>
    <row r="130" ht="18" customHeight="1" spans="2:8" x14ac:dyDescent="0.25">
      <c r="B130" s="42"/>
      <c r="C130" s="24"/>
      <c r="D130" s="24"/>
      <c r="E130" s="24"/>
      <c r="F130" s="43"/>
      <c r="G130" s="44">
        <f>IF(F130="","",SUM($F$6:F130))</f>
      </c>
      <c r="H130" s="36">
        <f>IF(F130="","",ROUND(MIN(F130,MAX(0,Sources!$C$8-(G130-F130)))*Sources!$C$6+(F130-MIN(F130,MAX(0,Sources!$C$8-(G130-F130))))*Sources!$C$7,2))</f>
      </c>
    </row>
    <row r="131" ht="18" customHeight="1" spans="2:8" x14ac:dyDescent="0.25">
      <c r="B131" s="42"/>
      <c r="C131" s="24"/>
      <c r="D131" s="24"/>
      <c r="E131" s="24"/>
      <c r="F131" s="43"/>
      <c r="G131" s="44">
        <f>IF(F131="","",SUM($F$6:F131))</f>
      </c>
      <c r="H131" s="36">
        <f>IF(F131="","",ROUND(MIN(F131,MAX(0,Sources!$C$8-(G131-F131)))*Sources!$C$6+(F131-MIN(F131,MAX(0,Sources!$C$8-(G131-F131))))*Sources!$C$7,2))</f>
      </c>
    </row>
    <row r="132" ht="18" customHeight="1" spans="2:8" x14ac:dyDescent="0.25">
      <c r="B132" s="42"/>
      <c r="C132" s="24"/>
      <c r="D132" s="24"/>
      <c r="E132" s="24"/>
      <c r="F132" s="43"/>
      <c r="G132" s="44">
        <f>IF(F132="","",SUM($F$6:F132))</f>
      </c>
      <c r="H132" s="36">
        <f>IF(F132="","",ROUND(MIN(F132,MAX(0,Sources!$C$8-(G132-F132)))*Sources!$C$6+(F132-MIN(F132,MAX(0,Sources!$C$8-(G132-F132))))*Sources!$C$7,2))</f>
      </c>
    </row>
    <row r="133" ht="18" customHeight="1" spans="2:8" x14ac:dyDescent="0.25">
      <c r="B133" s="42"/>
      <c r="C133" s="24"/>
      <c r="D133" s="24"/>
      <c r="E133" s="24"/>
      <c r="F133" s="43"/>
      <c r="G133" s="44">
        <f>IF(F133="","",SUM($F$6:F133))</f>
      </c>
      <c r="H133" s="36">
        <f>IF(F133="","",ROUND(MIN(F133,MAX(0,Sources!$C$8-(G133-F133)))*Sources!$C$6+(F133-MIN(F133,MAX(0,Sources!$C$8-(G133-F133))))*Sources!$C$7,2))</f>
      </c>
    </row>
    <row r="134" ht="18" customHeight="1" spans="2:8" x14ac:dyDescent="0.25">
      <c r="B134" s="42"/>
      <c r="C134" s="24"/>
      <c r="D134" s="24"/>
      <c r="E134" s="24"/>
      <c r="F134" s="43"/>
      <c r="G134" s="44">
        <f>IF(F134="","",SUM($F$6:F134))</f>
      </c>
      <c r="H134" s="36">
        <f>IF(F134="","",ROUND(MIN(F134,MAX(0,Sources!$C$8-(G134-F134)))*Sources!$C$6+(F134-MIN(F134,MAX(0,Sources!$C$8-(G134-F134))))*Sources!$C$7,2))</f>
      </c>
    </row>
    <row r="135" ht="18" customHeight="1" spans="2:8" x14ac:dyDescent="0.25">
      <c r="B135" s="42"/>
      <c r="C135" s="24"/>
      <c r="D135" s="24"/>
      <c r="E135" s="24"/>
      <c r="F135" s="43"/>
      <c r="G135" s="44">
        <f>IF(F135="","",SUM($F$6:F135))</f>
      </c>
      <c r="H135" s="36">
        <f>IF(F135="","",ROUND(MIN(F135,MAX(0,Sources!$C$8-(G135-F135)))*Sources!$C$6+(F135-MIN(F135,MAX(0,Sources!$C$8-(G135-F135))))*Sources!$C$7,2))</f>
      </c>
    </row>
    <row r="136" ht="18" customHeight="1" spans="2:8" x14ac:dyDescent="0.25">
      <c r="B136" s="42"/>
      <c r="C136" s="24"/>
      <c r="D136" s="24"/>
      <c r="E136" s="24"/>
      <c r="F136" s="43"/>
      <c r="G136" s="44">
        <f>IF(F136="","",SUM($F$6:F136))</f>
      </c>
      <c r="H136" s="36">
        <f>IF(F136="","",ROUND(MIN(F136,MAX(0,Sources!$C$8-(G136-F136)))*Sources!$C$6+(F136-MIN(F136,MAX(0,Sources!$C$8-(G136-F136))))*Sources!$C$7,2))</f>
      </c>
    </row>
    <row r="137" ht="18" customHeight="1" spans="2:8" x14ac:dyDescent="0.25">
      <c r="B137" s="42"/>
      <c r="C137" s="24"/>
      <c r="D137" s="24"/>
      <c r="E137" s="24"/>
      <c r="F137" s="43"/>
      <c r="G137" s="44">
        <f>IF(F137="","",SUM($F$6:F137))</f>
      </c>
      <c r="H137" s="36">
        <f>IF(F137="","",ROUND(MIN(F137,MAX(0,Sources!$C$8-(G137-F137)))*Sources!$C$6+(F137-MIN(F137,MAX(0,Sources!$C$8-(G137-F137))))*Sources!$C$7,2))</f>
      </c>
    </row>
    <row r="138" ht="18" customHeight="1" spans="2:8" x14ac:dyDescent="0.25">
      <c r="B138" s="42"/>
      <c r="C138" s="24"/>
      <c r="D138" s="24"/>
      <c r="E138" s="24"/>
      <c r="F138" s="43"/>
      <c r="G138" s="44">
        <f>IF(F138="","",SUM($F$6:F138))</f>
      </c>
      <c r="H138" s="36">
        <f>IF(F138="","",ROUND(MIN(F138,MAX(0,Sources!$C$8-(G138-F138)))*Sources!$C$6+(F138-MIN(F138,MAX(0,Sources!$C$8-(G138-F138))))*Sources!$C$7,2))</f>
      </c>
    </row>
    <row r="139" ht="18" customHeight="1" spans="2:8" x14ac:dyDescent="0.25">
      <c r="B139" s="42"/>
      <c r="C139" s="24"/>
      <c r="D139" s="24"/>
      <c r="E139" s="24"/>
      <c r="F139" s="43"/>
      <c r="G139" s="44">
        <f>IF(F139="","",SUM($F$6:F139))</f>
      </c>
      <c r="H139" s="36">
        <f>IF(F139="","",ROUND(MIN(F139,MAX(0,Sources!$C$8-(G139-F139)))*Sources!$C$6+(F139-MIN(F139,MAX(0,Sources!$C$8-(G139-F139))))*Sources!$C$7,2))</f>
      </c>
    </row>
    <row r="140" ht="18" customHeight="1" spans="2:8" x14ac:dyDescent="0.25">
      <c r="B140" s="42"/>
      <c r="C140" s="24"/>
      <c r="D140" s="24"/>
      <c r="E140" s="24"/>
      <c r="F140" s="43"/>
      <c r="G140" s="44">
        <f>IF(F140="","",SUM($F$6:F140))</f>
      </c>
      <c r="H140" s="36">
        <f>IF(F140="","",ROUND(MIN(F140,MAX(0,Sources!$C$8-(G140-F140)))*Sources!$C$6+(F140-MIN(F140,MAX(0,Sources!$C$8-(G140-F140))))*Sources!$C$7,2))</f>
      </c>
    </row>
    <row r="141" ht="18" customHeight="1" spans="2:8" x14ac:dyDescent="0.25">
      <c r="B141" s="42"/>
      <c r="C141" s="24"/>
      <c r="D141" s="24"/>
      <c r="E141" s="24"/>
      <c r="F141" s="43"/>
      <c r="G141" s="44">
        <f>IF(F141="","",SUM($F$6:F141))</f>
      </c>
      <c r="H141" s="36">
        <f>IF(F141="","",ROUND(MIN(F141,MAX(0,Sources!$C$8-(G141-F141)))*Sources!$C$6+(F141-MIN(F141,MAX(0,Sources!$C$8-(G141-F141))))*Sources!$C$7,2))</f>
      </c>
    </row>
    <row r="142" ht="18" customHeight="1" spans="2:8" x14ac:dyDescent="0.25">
      <c r="B142" s="42"/>
      <c r="C142" s="24"/>
      <c r="D142" s="24"/>
      <c r="E142" s="24"/>
      <c r="F142" s="43"/>
      <c r="G142" s="44">
        <f>IF(F142="","",SUM($F$6:F142))</f>
      </c>
      <c r="H142" s="36">
        <f>IF(F142="","",ROUND(MIN(F142,MAX(0,Sources!$C$8-(G142-F142)))*Sources!$C$6+(F142-MIN(F142,MAX(0,Sources!$C$8-(G142-F142))))*Sources!$C$7,2))</f>
      </c>
    </row>
    <row r="143" ht="18" customHeight="1" spans="2:8" x14ac:dyDescent="0.25">
      <c r="B143" s="42"/>
      <c r="C143" s="24"/>
      <c r="D143" s="24"/>
      <c r="E143" s="24"/>
      <c r="F143" s="43"/>
      <c r="G143" s="44">
        <f>IF(F143="","",SUM($F$6:F143))</f>
      </c>
      <c r="H143" s="36">
        <f>IF(F143="","",ROUND(MIN(F143,MAX(0,Sources!$C$8-(G143-F143)))*Sources!$C$6+(F143-MIN(F143,MAX(0,Sources!$C$8-(G143-F143))))*Sources!$C$7,2))</f>
      </c>
    </row>
    <row r="144" ht="18" customHeight="1" spans="2:8" x14ac:dyDescent="0.25">
      <c r="B144" s="42"/>
      <c r="C144" s="24"/>
      <c r="D144" s="24"/>
      <c r="E144" s="24"/>
      <c r="F144" s="43"/>
      <c r="G144" s="44">
        <f>IF(F144="","",SUM($F$6:F144))</f>
      </c>
      <c r="H144" s="36">
        <f>IF(F144="","",ROUND(MIN(F144,MAX(0,Sources!$C$8-(G144-F144)))*Sources!$C$6+(F144-MIN(F144,MAX(0,Sources!$C$8-(G144-F144))))*Sources!$C$7,2))</f>
      </c>
    </row>
    <row r="145" ht="18" customHeight="1" spans="2:8" x14ac:dyDescent="0.25">
      <c r="B145" s="42"/>
      <c r="C145" s="24"/>
      <c r="D145" s="24"/>
      <c r="E145" s="24"/>
      <c r="F145" s="43"/>
      <c r="G145" s="44">
        <f>IF(F145="","",SUM($F$6:F145))</f>
      </c>
      <c r="H145" s="36">
        <f>IF(F145="","",ROUND(MIN(F145,MAX(0,Sources!$C$8-(G145-F145)))*Sources!$C$6+(F145-MIN(F145,MAX(0,Sources!$C$8-(G145-F145))))*Sources!$C$7,2))</f>
      </c>
    </row>
    <row r="146" ht="18" customHeight="1" spans="2:8" x14ac:dyDescent="0.25">
      <c r="B146" s="42"/>
      <c r="C146" s="24"/>
      <c r="D146" s="24"/>
      <c r="E146" s="24"/>
      <c r="F146" s="43"/>
      <c r="G146" s="44">
        <f>IF(F146="","",SUM($F$6:F146))</f>
      </c>
      <c r="H146" s="36">
        <f>IF(F146="","",ROUND(MIN(F146,MAX(0,Sources!$C$8-(G146-F146)))*Sources!$C$6+(F146-MIN(F146,MAX(0,Sources!$C$8-(G146-F146))))*Sources!$C$7,2))</f>
      </c>
    </row>
    <row r="147" ht="18" customHeight="1" spans="2:8" x14ac:dyDescent="0.25">
      <c r="B147" s="42"/>
      <c r="C147" s="24"/>
      <c r="D147" s="24"/>
      <c r="E147" s="24"/>
      <c r="F147" s="43"/>
      <c r="G147" s="44">
        <f>IF(F147="","",SUM($F$6:F147))</f>
      </c>
      <c r="H147" s="36">
        <f>IF(F147="","",ROUND(MIN(F147,MAX(0,Sources!$C$8-(G147-F147)))*Sources!$C$6+(F147-MIN(F147,MAX(0,Sources!$C$8-(G147-F147))))*Sources!$C$7,2))</f>
      </c>
    </row>
    <row r="148" ht="18" customHeight="1" spans="2:8" x14ac:dyDescent="0.25">
      <c r="B148" s="42"/>
      <c r="C148" s="24"/>
      <c r="D148" s="24"/>
      <c r="E148" s="24"/>
      <c r="F148" s="43"/>
      <c r="G148" s="44">
        <f>IF(F148="","",SUM($F$6:F148))</f>
      </c>
      <c r="H148" s="36">
        <f>IF(F148="","",ROUND(MIN(F148,MAX(0,Sources!$C$8-(G148-F148)))*Sources!$C$6+(F148-MIN(F148,MAX(0,Sources!$C$8-(G148-F148))))*Sources!$C$7,2))</f>
      </c>
    </row>
    <row r="149" ht="18" customHeight="1" spans="2:8" x14ac:dyDescent="0.25">
      <c r="B149" s="42"/>
      <c r="C149" s="24"/>
      <c r="D149" s="24"/>
      <c r="E149" s="24"/>
      <c r="F149" s="43"/>
      <c r="G149" s="44">
        <f>IF(F149="","",SUM($F$6:F149))</f>
      </c>
      <c r="H149" s="36">
        <f>IF(F149="","",ROUND(MIN(F149,MAX(0,Sources!$C$8-(G149-F149)))*Sources!$C$6+(F149-MIN(F149,MAX(0,Sources!$C$8-(G149-F149))))*Sources!$C$7,2))</f>
      </c>
    </row>
    <row r="150" ht="18" customHeight="1" spans="2:8" x14ac:dyDescent="0.25">
      <c r="B150" s="42"/>
      <c r="C150" s="24"/>
      <c r="D150" s="24"/>
      <c r="E150" s="24"/>
      <c r="F150" s="43"/>
      <c r="G150" s="44">
        <f>IF(F150="","",SUM($F$6:F150))</f>
      </c>
      <c r="H150" s="36">
        <f>IF(F150="","",ROUND(MIN(F150,MAX(0,Sources!$C$8-(G150-F150)))*Sources!$C$6+(F150-MIN(F150,MAX(0,Sources!$C$8-(G150-F150))))*Sources!$C$7,2))</f>
      </c>
    </row>
    <row r="151" ht="18" customHeight="1" spans="2:8" x14ac:dyDescent="0.25">
      <c r="B151" s="42"/>
      <c r="C151" s="24"/>
      <c r="D151" s="24"/>
      <c r="E151" s="24"/>
      <c r="F151" s="43"/>
      <c r="G151" s="44">
        <f>IF(F151="","",SUM($F$6:F151))</f>
      </c>
      <c r="H151" s="36">
        <f>IF(F151="","",ROUND(MIN(F151,MAX(0,Sources!$C$8-(G151-F151)))*Sources!$C$6+(F151-MIN(F151,MAX(0,Sources!$C$8-(G151-F151))))*Sources!$C$7,2))</f>
      </c>
    </row>
    <row r="152" ht="18" customHeight="1" spans="2:8" x14ac:dyDescent="0.25">
      <c r="B152" s="42"/>
      <c r="C152" s="24"/>
      <c r="D152" s="24"/>
      <c r="E152" s="24"/>
      <c r="F152" s="43"/>
      <c r="G152" s="44">
        <f>IF(F152="","",SUM($F$6:F152))</f>
      </c>
      <c r="H152" s="36">
        <f>IF(F152="","",ROUND(MIN(F152,MAX(0,Sources!$C$8-(G152-F152)))*Sources!$C$6+(F152-MIN(F152,MAX(0,Sources!$C$8-(G152-F152))))*Sources!$C$7,2))</f>
      </c>
    </row>
    <row r="153" ht="18" customHeight="1" spans="2:8" x14ac:dyDescent="0.25">
      <c r="B153" s="42"/>
      <c r="C153" s="24"/>
      <c r="D153" s="24"/>
      <c r="E153" s="24"/>
      <c r="F153" s="43"/>
      <c r="G153" s="44">
        <f>IF(F153="","",SUM($F$6:F153))</f>
      </c>
      <c r="H153" s="36">
        <f>IF(F153="","",ROUND(MIN(F153,MAX(0,Sources!$C$8-(G153-F153)))*Sources!$C$6+(F153-MIN(F153,MAX(0,Sources!$C$8-(G153-F153))))*Sources!$C$7,2))</f>
      </c>
    </row>
    <row r="154" ht="18" customHeight="1" spans="2:8" x14ac:dyDescent="0.25">
      <c r="B154" s="42"/>
      <c r="C154" s="24"/>
      <c r="D154" s="24"/>
      <c r="E154" s="24"/>
      <c r="F154" s="43"/>
      <c r="G154" s="44">
        <f>IF(F154="","",SUM($F$6:F154))</f>
      </c>
      <c r="H154" s="36">
        <f>IF(F154="","",ROUND(MIN(F154,MAX(0,Sources!$C$8-(G154-F154)))*Sources!$C$6+(F154-MIN(F154,MAX(0,Sources!$C$8-(G154-F154))))*Sources!$C$7,2))</f>
      </c>
    </row>
    <row r="155" ht="18" customHeight="1" spans="2:8" x14ac:dyDescent="0.25">
      <c r="B155" s="42"/>
      <c r="C155" s="24"/>
      <c r="D155" s="24"/>
      <c r="E155" s="24"/>
      <c r="F155" s="43"/>
      <c r="G155" s="44">
        <f>IF(F155="","",SUM($F$6:F155))</f>
      </c>
      <c r="H155" s="36">
        <f>IF(F155="","",ROUND(MIN(F155,MAX(0,Sources!$C$8-(G155-F155)))*Sources!$C$6+(F155-MIN(F155,MAX(0,Sources!$C$8-(G155-F155))))*Sources!$C$7,2))</f>
      </c>
    </row>
    <row r="156" ht="18" customHeight="1" spans="2:8" x14ac:dyDescent="0.25">
      <c r="B156" s="42"/>
      <c r="C156" s="24"/>
      <c r="D156" s="24"/>
      <c r="E156" s="24"/>
      <c r="F156" s="43"/>
      <c r="G156" s="44">
        <f>IF(F156="","",SUM($F$6:F156))</f>
      </c>
      <c r="H156" s="36">
        <f>IF(F156="","",ROUND(MIN(F156,MAX(0,Sources!$C$8-(G156-F156)))*Sources!$C$6+(F156-MIN(F156,MAX(0,Sources!$C$8-(G156-F156))))*Sources!$C$7,2))</f>
      </c>
    </row>
    <row r="157" ht="18" customHeight="1" spans="2:8" x14ac:dyDescent="0.25">
      <c r="B157" s="42"/>
      <c r="C157" s="24"/>
      <c r="D157" s="24"/>
      <c r="E157" s="24"/>
      <c r="F157" s="43"/>
      <c r="G157" s="44">
        <f>IF(F157="","",SUM($F$6:F157))</f>
      </c>
      <c r="H157" s="36">
        <f>IF(F157="","",ROUND(MIN(F157,MAX(0,Sources!$C$8-(G157-F157)))*Sources!$C$6+(F157-MIN(F157,MAX(0,Sources!$C$8-(G157-F157))))*Sources!$C$7,2))</f>
      </c>
    </row>
    <row r="158" ht="18" customHeight="1" spans="2:8" x14ac:dyDescent="0.25">
      <c r="B158" s="42"/>
      <c r="C158" s="24"/>
      <c r="D158" s="24"/>
      <c r="E158" s="24"/>
      <c r="F158" s="43"/>
      <c r="G158" s="44">
        <f>IF(F158="","",SUM($F$6:F158))</f>
      </c>
      <c r="H158" s="36">
        <f>IF(F158="","",ROUND(MIN(F158,MAX(0,Sources!$C$8-(G158-F158)))*Sources!$C$6+(F158-MIN(F158,MAX(0,Sources!$C$8-(G158-F158))))*Sources!$C$7,2))</f>
      </c>
    </row>
    <row r="159" ht="18" customHeight="1" spans="2:8" x14ac:dyDescent="0.25">
      <c r="B159" s="42"/>
      <c r="C159" s="24"/>
      <c r="D159" s="24"/>
      <c r="E159" s="24"/>
      <c r="F159" s="43"/>
      <c r="G159" s="44">
        <f>IF(F159="","",SUM($F$6:F159))</f>
      </c>
      <c r="H159" s="36">
        <f>IF(F159="","",ROUND(MIN(F159,MAX(0,Sources!$C$8-(G159-F159)))*Sources!$C$6+(F159-MIN(F159,MAX(0,Sources!$C$8-(G159-F159))))*Sources!$C$7,2))</f>
      </c>
    </row>
    <row r="160" ht="18" customHeight="1" spans="2:8" x14ac:dyDescent="0.25">
      <c r="B160" s="42"/>
      <c r="C160" s="24"/>
      <c r="D160" s="24"/>
      <c r="E160" s="24"/>
      <c r="F160" s="43"/>
      <c r="G160" s="44">
        <f>IF(F160="","",SUM($F$6:F160))</f>
      </c>
      <c r="H160" s="36">
        <f>IF(F160="","",ROUND(MIN(F160,MAX(0,Sources!$C$8-(G160-F160)))*Sources!$C$6+(F160-MIN(F160,MAX(0,Sources!$C$8-(G160-F160))))*Sources!$C$7,2))</f>
      </c>
    </row>
    <row r="161" ht="18" customHeight="1" spans="2:8" x14ac:dyDescent="0.25">
      <c r="B161" s="42"/>
      <c r="C161" s="24"/>
      <c r="D161" s="24"/>
      <c r="E161" s="24"/>
      <c r="F161" s="43"/>
      <c r="G161" s="44">
        <f>IF(F161="","",SUM($F$6:F161))</f>
      </c>
      <c r="H161" s="36">
        <f>IF(F161="","",ROUND(MIN(F161,MAX(0,Sources!$C$8-(G161-F161)))*Sources!$C$6+(F161-MIN(F161,MAX(0,Sources!$C$8-(G161-F161))))*Sources!$C$7,2))</f>
      </c>
    </row>
    <row r="162" ht="18" customHeight="1" spans="2:8" x14ac:dyDescent="0.25">
      <c r="B162" s="42"/>
      <c r="C162" s="24"/>
      <c r="D162" s="24"/>
      <c r="E162" s="24"/>
      <c r="F162" s="43"/>
      <c r="G162" s="44">
        <f>IF(F162="","",SUM($F$6:F162))</f>
      </c>
      <c r="H162" s="36">
        <f>IF(F162="","",ROUND(MIN(F162,MAX(0,Sources!$C$8-(G162-F162)))*Sources!$C$6+(F162-MIN(F162,MAX(0,Sources!$C$8-(G162-F162))))*Sources!$C$7,2))</f>
      </c>
    </row>
    <row r="163" ht="18" customHeight="1" spans="2:8" x14ac:dyDescent="0.25">
      <c r="B163" s="42"/>
      <c r="C163" s="24"/>
      <c r="D163" s="24"/>
      <c r="E163" s="24"/>
      <c r="F163" s="43"/>
      <c r="G163" s="44">
        <f>IF(F163="","",SUM($F$6:F163))</f>
      </c>
      <c r="H163" s="36">
        <f>IF(F163="","",ROUND(MIN(F163,MAX(0,Sources!$C$8-(G163-F163)))*Sources!$C$6+(F163-MIN(F163,MAX(0,Sources!$C$8-(G163-F163))))*Sources!$C$7,2))</f>
      </c>
    </row>
    <row r="164" ht="18" customHeight="1" spans="2:8" x14ac:dyDescent="0.25">
      <c r="B164" s="42"/>
      <c r="C164" s="24"/>
      <c r="D164" s="24"/>
      <c r="E164" s="24"/>
      <c r="F164" s="43"/>
      <c r="G164" s="44">
        <f>IF(F164="","",SUM($F$6:F164))</f>
      </c>
      <c r="H164" s="36">
        <f>IF(F164="","",ROUND(MIN(F164,MAX(0,Sources!$C$8-(G164-F164)))*Sources!$C$6+(F164-MIN(F164,MAX(0,Sources!$C$8-(G164-F164))))*Sources!$C$7,2))</f>
      </c>
    </row>
    <row r="165" ht="18" customHeight="1" spans="2:8" x14ac:dyDescent="0.25">
      <c r="B165" s="42"/>
      <c r="C165" s="24"/>
      <c r="D165" s="24"/>
      <c r="E165" s="24"/>
      <c r="F165" s="43"/>
      <c r="G165" s="44">
        <f>IF(F165="","",SUM($F$6:F165))</f>
      </c>
      <c r="H165" s="36">
        <f>IF(F165="","",ROUND(MIN(F165,MAX(0,Sources!$C$8-(G165-F165)))*Sources!$C$6+(F165-MIN(F165,MAX(0,Sources!$C$8-(G165-F165))))*Sources!$C$7,2))</f>
      </c>
    </row>
    <row r="166" ht="18" customHeight="1" spans="2:8" x14ac:dyDescent="0.25">
      <c r="B166" s="42"/>
      <c r="C166" s="24"/>
      <c r="D166" s="24"/>
      <c r="E166" s="24"/>
      <c r="F166" s="43"/>
      <c r="G166" s="44">
        <f>IF(F166="","",SUM($F$6:F166))</f>
      </c>
      <c r="H166" s="36">
        <f>IF(F166="","",ROUND(MIN(F166,MAX(0,Sources!$C$8-(G166-F166)))*Sources!$C$6+(F166-MIN(F166,MAX(0,Sources!$C$8-(G166-F166))))*Sources!$C$7,2))</f>
      </c>
    </row>
    <row r="167" ht="18" customHeight="1" spans="2:8" x14ac:dyDescent="0.25">
      <c r="B167" s="42"/>
      <c r="C167" s="24"/>
      <c r="D167" s="24"/>
      <c r="E167" s="24"/>
      <c r="F167" s="43"/>
      <c r="G167" s="44">
        <f>IF(F167="","",SUM($F$6:F167))</f>
      </c>
      <c r="H167" s="36">
        <f>IF(F167="","",ROUND(MIN(F167,MAX(0,Sources!$C$8-(G167-F167)))*Sources!$C$6+(F167-MIN(F167,MAX(0,Sources!$C$8-(G167-F167))))*Sources!$C$7,2))</f>
      </c>
    </row>
    <row r="168" ht="18" customHeight="1" spans="2:8" x14ac:dyDescent="0.25">
      <c r="B168" s="42"/>
      <c r="C168" s="24"/>
      <c r="D168" s="24"/>
      <c r="E168" s="24"/>
      <c r="F168" s="43"/>
      <c r="G168" s="44">
        <f>IF(F168="","",SUM($F$6:F168))</f>
      </c>
      <c r="H168" s="36">
        <f>IF(F168="","",ROUND(MIN(F168,MAX(0,Sources!$C$8-(G168-F168)))*Sources!$C$6+(F168-MIN(F168,MAX(0,Sources!$C$8-(G168-F168))))*Sources!$C$7,2))</f>
      </c>
    </row>
    <row r="169" ht="18" customHeight="1" spans="2:8" x14ac:dyDescent="0.25">
      <c r="B169" s="42"/>
      <c r="C169" s="24"/>
      <c r="D169" s="24"/>
      <c r="E169" s="24"/>
      <c r="F169" s="43"/>
      <c r="G169" s="44">
        <f>IF(F169="","",SUM($F$6:F169))</f>
      </c>
      <c r="H169" s="36">
        <f>IF(F169="","",ROUND(MIN(F169,MAX(0,Sources!$C$8-(G169-F169)))*Sources!$C$6+(F169-MIN(F169,MAX(0,Sources!$C$8-(G169-F169))))*Sources!$C$7,2))</f>
      </c>
    </row>
    <row r="170" ht="18" customHeight="1" spans="2:8" x14ac:dyDescent="0.25">
      <c r="B170" s="42"/>
      <c r="C170" s="24"/>
      <c r="D170" s="24"/>
      <c r="E170" s="24"/>
      <c r="F170" s="43"/>
      <c r="G170" s="44">
        <f>IF(F170="","",SUM($F$6:F170))</f>
      </c>
      <c r="H170" s="36">
        <f>IF(F170="","",ROUND(MIN(F170,MAX(0,Sources!$C$8-(G170-F170)))*Sources!$C$6+(F170-MIN(F170,MAX(0,Sources!$C$8-(G170-F170))))*Sources!$C$7,2))</f>
      </c>
    </row>
    <row r="171" ht="18" customHeight="1" spans="2:8" x14ac:dyDescent="0.25">
      <c r="B171" s="42"/>
      <c r="C171" s="24"/>
      <c r="D171" s="24"/>
      <c r="E171" s="24"/>
      <c r="F171" s="43"/>
      <c r="G171" s="44">
        <f>IF(F171="","",SUM($F$6:F171))</f>
      </c>
      <c r="H171" s="36">
        <f>IF(F171="","",ROUND(MIN(F171,MAX(0,Sources!$C$8-(G171-F171)))*Sources!$C$6+(F171-MIN(F171,MAX(0,Sources!$C$8-(G171-F171))))*Sources!$C$7,2))</f>
      </c>
    </row>
    <row r="172" ht="18" customHeight="1" spans="2:8" x14ac:dyDescent="0.25">
      <c r="B172" s="42"/>
      <c r="C172" s="24"/>
      <c r="D172" s="24"/>
      <c r="E172" s="24"/>
      <c r="F172" s="43"/>
      <c r="G172" s="44">
        <f>IF(F172="","",SUM($F$6:F172))</f>
      </c>
      <c r="H172" s="36">
        <f>IF(F172="","",ROUND(MIN(F172,MAX(0,Sources!$C$8-(G172-F172)))*Sources!$C$6+(F172-MIN(F172,MAX(0,Sources!$C$8-(G172-F172))))*Sources!$C$7,2))</f>
      </c>
    </row>
    <row r="173" ht="18" customHeight="1" spans="2:8" x14ac:dyDescent="0.25">
      <c r="B173" s="42"/>
      <c r="C173" s="24"/>
      <c r="D173" s="24"/>
      <c r="E173" s="24"/>
      <c r="F173" s="43"/>
      <c r="G173" s="44">
        <f>IF(F173="","",SUM($F$6:F173))</f>
      </c>
      <c r="H173" s="36">
        <f>IF(F173="","",ROUND(MIN(F173,MAX(0,Sources!$C$8-(G173-F173)))*Sources!$C$6+(F173-MIN(F173,MAX(0,Sources!$C$8-(G173-F173))))*Sources!$C$7,2))</f>
      </c>
    </row>
    <row r="174" ht="18" customHeight="1" spans="2:8" x14ac:dyDescent="0.25">
      <c r="B174" s="42"/>
      <c r="C174" s="24"/>
      <c r="D174" s="24"/>
      <c r="E174" s="24"/>
      <c r="F174" s="43"/>
      <c r="G174" s="44">
        <f>IF(F174="","",SUM($F$6:F174))</f>
      </c>
      <c r="H174" s="36">
        <f>IF(F174="","",ROUND(MIN(F174,MAX(0,Sources!$C$8-(G174-F174)))*Sources!$C$6+(F174-MIN(F174,MAX(0,Sources!$C$8-(G174-F174))))*Sources!$C$7,2))</f>
      </c>
    </row>
    <row r="175" ht="18" customHeight="1" spans="2:8" x14ac:dyDescent="0.25">
      <c r="B175" s="42"/>
      <c r="C175" s="24"/>
      <c r="D175" s="24"/>
      <c r="E175" s="24"/>
      <c r="F175" s="43"/>
      <c r="G175" s="44">
        <f>IF(F175="","",SUM($F$6:F175))</f>
      </c>
      <c r="H175" s="36">
        <f>IF(F175="","",ROUND(MIN(F175,MAX(0,Sources!$C$8-(G175-F175)))*Sources!$C$6+(F175-MIN(F175,MAX(0,Sources!$C$8-(G175-F175))))*Sources!$C$7,2))</f>
      </c>
    </row>
    <row r="176" ht="18" customHeight="1" spans="2:8" x14ac:dyDescent="0.25">
      <c r="B176" s="42"/>
      <c r="C176" s="24"/>
      <c r="D176" s="24"/>
      <c r="E176" s="24"/>
      <c r="F176" s="43"/>
      <c r="G176" s="44">
        <f>IF(F176="","",SUM($F$6:F176))</f>
      </c>
      <c r="H176" s="36">
        <f>IF(F176="","",ROUND(MIN(F176,MAX(0,Sources!$C$8-(G176-F176)))*Sources!$C$6+(F176-MIN(F176,MAX(0,Sources!$C$8-(G176-F176))))*Sources!$C$7,2))</f>
      </c>
    </row>
    <row r="177" ht="18" customHeight="1" spans="2:8" x14ac:dyDescent="0.25">
      <c r="B177" s="42"/>
      <c r="C177" s="24"/>
      <c r="D177" s="24"/>
      <c r="E177" s="24"/>
      <c r="F177" s="43"/>
      <c r="G177" s="44">
        <f>IF(F177="","",SUM($F$6:F177))</f>
      </c>
      <c r="H177" s="36">
        <f>IF(F177="","",ROUND(MIN(F177,MAX(0,Sources!$C$8-(G177-F177)))*Sources!$C$6+(F177-MIN(F177,MAX(0,Sources!$C$8-(G177-F177))))*Sources!$C$7,2))</f>
      </c>
    </row>
    <row r="178" ht="18" customHeight="1" spans="2:8" x14ac:dyDescent="0.25">
      <c r="B178" s="42"/>
      <c r="C178" s="24"/>
      <c r="D178" s="24"/>
      <c r="E178" s="24"/>
      <c r="F178" s="43"/>
      <c r="G178" s="44">
        <f>IF(F178="","",SUM($F$6:F178))</f>
      </c>
      <c r="H178" s="36">
        <f>IF(F178="","",ROUND(MIN(F178,MAX(0,Sources!$C$8-(G178-F178)))*Sources!$C$6+(F178-MIN(F178,MAX(0,Sources!$C$8-(G178-F178))))*Sources!$C$7,2))</f>
      </c>
    </row>
    <row r="179" ht="18" customHeight="1" spans="2:8" x14ac:dyDescent="0.25">
      <c r="B179" s="42"/>
      <c r="C179" s="24"/>
      <c r="D179" s="24"/>
      <c r="E179" s="24"/>
      <c r="F179" s="43"/>
      <c r="G179" s="44">
        <f>IF(F179="","",SUM($F$6:F179))</f>
      </c>
      <c r="H179" s="36">
        <f>IF(F179="","",ROUND(MIN(F179,MAX(0,Sources!$C$8-(G179-F179)))*Sources!$C$6+(F179-MIN(F179,MAX(0,Sources!$C$8-(G179-F179))))*Sources!$C$7,2))</f>
      </c>
    </row>
    <row r="180" ht="18" customHeight="1" spans="2:8" x14ac:dyDescent="0.25">
      <c r="B180" s="42"/>
      <c r="C180" s="24"/>
      <c r="D180" s="24"/>
      <c r="E180" s="24"/>
      <c r="F180" s="43"/>
      <c r="G180" s="44">
        <f>IF(F180="","",SUM($F$6:F180))</f>
      </c>
      <c r="H180" s="36">
        <f>IF(F180="","",ROUND(MIN(F180,MAX(0,Sources!$C$8-(G180-F180)))*Sources!$C$6+(F180-MIN(F180,MAX(0,Sources!$C$8-(G180-F180))))*Sources!$C$7,2))</f>
      </c>
    </row>
    <row r="181" ht="18" customHeight="1" spans="2:8" x14ac:dyDescent="0.25">
      <c r="B181" s="42"/>
      <c r="C181" s="24"/>
      <c r="D181" s="24"/>
      <c r="E181" s="24"/>
      <c r="F181" s="43"/>
      <c r="G181" s="44">
        <f>IF(F181="","",SUM($F$6:F181))</f>
      </c>
      <c r="H181" s="36">
        <f>IF(F181="","",ROUND(MIN(F181,MAX(0,Sources!$C$8-(G181-F181)))*Sources!$C$6+(F181-MIN(F181,MAX(0,Sources!$C$8-(G181-F181))))*Sources!$C$7,2))</f>
      </c>
    </row>
    <row r="182" ht="18" customHeight="1" spans="2:8" x14ac:dyDescent="0.25">
      <c r="B182" s="42"/>
      <c r="C182" s="24"/>
      <c r="D182" s="24"/>
      <c r="E182" s="24"/>
      <c r="F182" s="43"/>
      <c r="G182" s="44">
        <f>IF(F182="","",SUM($F$6:F182))</f>
      </c>
      <c r="H182" s="36">
        <f>IF(F182="","",ROUND(MIN(F182,MAX(0,Sources!$C$8-(G182-F182)))*Sources!$C$6+(F182-MIN(F182,MAX(0,Sources!$C$8-(G182-F182))))*Sources!$C$7,2))</f>
      </c>
    </row>
    <row r="183" ht="18" customHeight="1" spans="2:8" x14ac:dyDescent="0.25">
      <c r="B183" s="42"/>
      <c r="C183" s="24"/>
      <c r="D183" s="24"/>
      <c r="E183" s="24"/>
      <c r="F183" s="43"/>
      <c r="G183" s="44">
        <f>IF(F183="","",SUM($F$6:F183))</f>
      </c>
      <c r="H183" s="36">
        <f>IF(F183="","",ROUND(MIN(F183,MAX(0,Sources!$C$8-(G183-F183)))*Sources!$C$6+(F183-MIN(F183,MAX(0,Sources!$C$8-(G183-F183))))*Sources!$C$7,2))</f>
      </c>
    </row>
    <row r="184" ht="18" customHeight="1" spans="2:8" x14ac:dyDescent="0.25">
      <c r="B184" s="42"/>
      <c r="C184" s="24"/>
      <c r="D184" s="24"/>
      <c r="E184" s="24"/>
      <c r="F184" s="43"/>
      <c r="G184" s="44">
        <f>IF(F184="","",SUM($F$6:F184))</f>
      </c>
      <c r="H184" s="36">
        <f>IF(F184="","",ROUND(MIN(F184,MAX(0,Sources!$C$8-(G184-F184)))*Sources!$C$6+(F184-MIN(F184,MAX(0,Sources!$C$8-(G184-F184))))*Sources!$C$7,2))</f>
      </c>
    </row>
    <row r="185" ht="18" customHeight="1" spans="2:8" x14ac:dyDescent="0.25">
      <c r="B185" s="42"/>
      <c r="C185" s="24"/>
      <c r="D185" s="24"/>
      <c r="E185" s="24"/>
      <c r="F185" s="43"/>
      <c r="G185" s="44">
        <f>IF(F185="","",SUM($F$6:F185))</f>
      </c>
      <c r="H185" s="36">
        <f>IF(F185="","",ROUND(MIN(F185,MAX(0,Sources!$C$8-(G185-F185)))*Sources!$C$6+(F185-MIN(F185,MAX(0,Sources!$C$8-(G185-F185))))*Sources!$C$7,2))</f>
      </c>
    </row>
    <row r="186" ht="18" customHeight="1" spans="2:8" x14ac:dyDescent="0.25">
      <c r="B186" s="42"/>
      <c r="C186" s="24"/>
      <c r="D186" s="24"/>
      <c r="E186" s="24"/>
      <c r="F186" s="43"/>
      <c r="G186" s="44">
        <f>IF(F186="","",SUM($F$6:F186))</f>
      </c>
      <c r="H186" s="36">
        <f>IF(F186="","",ROUND(MIN(F186,MAX(0,Sources!$C$8-(G186-F186)))*Sources!$C$6+(F186-MIN(F186,MAX(0,Sources!$C$8-(G186-F186))))*Sources!$C$7,2))</f>
      </c>
    </row>
    <row r="187" ht="18" customHeight="1" spans="2:8" x14ac:dyDescent="0.25">
      <c r="B187" s="42"/>
      <c r="C187" s="24"/>
      <c r="D187" s="24"/>
      <c r="E187" s="24"/>
      <c r="F187" s="43"/>
      <c r="G187" s="44">
        <f>IF(F187="","",SUM($F$6:F187))</f>
      </c>
      <c r="H187" s="36">
        <f>IF(F187="","",ROUND(MIN(F187,MAX(0,Sources!$C$8-(G187-F187)))*Sources!$C$6+(F187-MIN(F187,MAX(0,Sources!$C$8-(G187-F187))))*Sources!$C$7,2))</f>
      </c>
    </row>
    <row r="188" ht="18" customHeight="1" spans="2:8" x14ac:dyDescent="0.25">
      <c r="B188" s="42"/>
      <c r="C188" s="24"/>
      <c r="D188" s="24"/>
      <c r="E188" s="24"/>
      <c r="F188" s="43"/>
      <c r="G188" s="44">
        <f>IF(F188="","",SUM($F$6:F188))</f>
      </c>
      <c r="H188" s="36">
        <f>IF(F188="","",ROUND(MIN(F188,MAX(0,Sources!$C$8-(G188-F188)))*Sources!$C$6+(F188-MIN(F188,MAX(0,Sources!$C$8-(G188-F188))))*Sources!$C$7,2))</f>
      </c>
    </row>
    <row r="189" ht="18" customHeight="1" spans="2:8" x14ac:dyDescent="0.25">
      <c r="B189" s="42"/>
      <c r="C189" s="24"/>
      <c r="D189" s="24"/>
      <c r="E189" s="24"/>
      <c r="F189" s="43"/>
      <c r="G189" s="44">
        <f>IF(F189="","",SUM($F$6:F189))</f>
      </c>
      <c r="H189" s="36">
        <f>IF(F189="","",ROUND(MIN(F189,MAX(0,Sources!$C$8-(G189-F189)))*Sources!$C$6+(F189-MIN(F189,MAX(0,Sources!$C$8-(G189-F189))))*Sources!$C$7,2))</f>
      </c>
    </row>
    <row r="190" ht="18" customHeight="1" spans="2:8" x14ac:dyDescent="0.25">
      <c r="B190" s="42"/>
      <c r="C190" s="24"/>
      <c r="D190" s="24"/>
      <c r="E190" s="24"/>
      <c r="F190" s="43"/>
      <c r="G190" s="44">
        <f>IF(F190="","",SUM($F$6:F190))</f>
      </c>
      <c r="H190" s="36">
        <f>IF(F190="","",ROUND(MIN(F190,MAX(0,Sources!$C$8-(G190-F190)))*Sources!$C$6+(F190-MIN(F190,MAX(0,Sources!$C$8-(G190-F190))))*Sources!$C$7,2))</f>
      </c>
    </row>
    <row r="191" ht="18" customHeight="1" spans="2:8" x14ac:dyDescent="0.25">
      <c r="B191" s="42"/>
      <c r="C191" s="24"/>
      <c r="D191" s="24"/>
      <c r="E191" s="24"/>
      <c r="F191" s="43"/>
      <c r="G191" s="44">
        <f>IF(F191="","",SUM($F$6:F191))</f>
      </c>
      <c r="H191" s="36">
        <f>IF(F191="","",ROUND(MIN(F191,MAX(0,Sources!$C$8-(G191-F191)))*Sources!$C$6+(F191-MIN(F191,MAX(0,Sources!$C$8-(G191-F191))))*Sources!$C$7,2))</f>
      </c>
    </row>
    <row r="192" ht="18" customHeight="1" spans="2:8" x14ac:dyDescent="0.25">
      <c r="B192" s="42"/>
      <c r="C192" s="24"/>
      <c r="D192" s="24"/>
      <c r="E192" s="24"/>
      <c r="F192" s="43"/>
      <c r="G192" s="44">
        <f>IF(F192="","",SUM($F$6:F192))</f>
      </c>
      <c r="H192" s="36">
        <f>IF(F192="","",ROUND(MIN(F192,MAX(0,Sources!$C$8-(G192-F192)))*Sources!$C$6+(F192-MIN(F192,MAX(0,Sources!$C$8-(G192-F192))))*Sources!$C$7,2))</f>
      </c>
    </row>
    <row r="193" ht="18" customHeight="1" spans="2:8" x14ac:dyDescent="0.25">
      <c r="B193" s="42"/>
      <c r="C193" s="24"/>
      <c r="D193" s="24"/>
      <c r="E193" s="24"/>
      <c r="F193" s="43"/>
      <c r="G193" s="44">
        <f>IF(F193="","",SUM($F$6:F193))</f>
      </c>
      <c r="H193" s="36">
        <f>IF(F193="","",ROUND(MIN(F193,MAX(0,Sources!$C$8-(G193-F193)))*Sources!$C$6+(F193-MIN(F193,MAX(0,Sources!$C$8-(G193-F193))))*Sources!$C$7,2))</f>
      </c>
    </row>
    <row r="194" ht="18" customHeight="1" spans="2:8" x14ac:dyDescent="0.25">
      <c r="B194" s="42"/>
      <c r="C194" s="24"/>
      <c r="D194" s="24"/>
      <c r="E194" s="24"/>
      <c r="F194" s="43"/>
      <c r="G194" s="44">
        <f>IF(F194="","",SUM($F$6:F194))</f>
      </c>
      <c r="H194" s="36">
        <f>IF(F194="","",ROUND(MIN(F194,MAX(0,Sources!$C$8-(G194-F194)))*Sources!$C$6+(F194-MIN(F194,MAX(0,Sources!$C$8-(G194-F194))))*Sources!$C$7,2))</f>
      </c>
    </row>
    <row r="195" ht="18" customHeight="1" spans="2:8" x14ac:dyDescent="0.25">
      <c r="B195" s="42"/>
      <c r="C195" s="24"/>
      <c r="D195" s="24"/>
      <c r="E195" s="24"/>
      <c r="F195" s="43"/>
      <c r="G195" s="44">
        <f>IF(F195="","",SUM($F$6:F195))</f>
      </c>
      <c r="H195" s="36">
        <f>IF(F195="","",ROUND(MIN(F195,MAX(0,Sources!$C$8-(G195-F195)))*Sources!$C$6+(F195-MIN(F195,MAX(0,Sources!$C$8-(G195-F195))))*Sources!$C$7,2))</f>
      </c>
    </row>
    <row r="196" ht="18" customHeight="1" spans="2:8" x14ac:dyDescent="0.25">
      <c r="B196" s="42"/>
      <c r="C196" s="24"/>
      <c r="D196" s="24"/>
      <c r="E196" s="24"/>
      <c r="F196" s="43"/>
      <c r="G196" s="44">
        <f>IF(F196="","",SUM($F$6:F196))</f>
      </c>
      <c r="H196" s="36">
        <f>IF(F196="","",ROUND(MIN(F196,MAX(0,Sources!$C$8-(G196-F196)))*Sources!$C$6+(F196-MIN(F196,MAX(0,Sources!$C$8-(G196-F196))))*Sources!$C$7,2))</f>
      </c>
    </row>
    <row r="197" ht="18" customHeight="1" spans="2:8" x14ac:dyDescent="0.25">
      <c r="B197" s="42"/>
      <c r="C197" s="24"/>
      <c r="D197" s="24"/>
      <c r="E197" s="24"/>
      <c r="F197" s="43"/>
      <c r="G197" s="44">
        <f>IF(F197="","",SUM($F$6:F197))</f>
      </c>
      <c r="H197" s="36">
        <f>IF(F197="","",ROUND(MIN(F197,MAX(0,Sources!$C$8-(G197-F197)))*Sources!$C$6+(F197-MIN(F197,MAX(0,Sources!$C$8-(G197-F197))))*Sources!$C$7,2))</f>
      </c>
    </row>
    <row r="198" ht="18" customHeight="1" spans="2:8" x14ac:dyDescent="0.25">
      <c r="B198" s="42"/>
      <c r="C198" s="24"/>
      <c r="D198" s="24"/>
      <c r="E198" s="24"/>
      <c r="F198" s="43"/>
      <c r="G198" s="44">
        <f>IF(F198="","",SUM($F$6:F198))</f>
      </c>
      <c r="H198" s="36">
        <f>IF(F198="","",ROUND(MIN(F198,MAX(0,Sources!$C$8-(G198-F198)))*Sources!$C$6+(F198-MIN(F198,MAX(0,Sources!$C$8-(G198-F198))))*Sources!$C$7,2))</f>
      </c>
    </row>
    <row r="199" ht="18" customHeight="1" spans="2:8" x14ac:dyDescent="0.25">
      <c r="B199" s="42"/>
      <c r="C199" s="24"/>
      <c r="D199" s="24"/>
      <c r="E199" s="24"/>
      <c r="F199" s="43"/>
      <c r="G199" s="44">
        <f>IF(F199="","",SUM($F$6:F199))</f>
      </c>
      <c r="H199" s="36">
        <f>IF(F199="","",ROUND(MIN(F199,MAX(0,Sources!$C$8-(G199-F199)))*Sources!$C$6+(F199-MIN(F199,MAX(0,Sources!$C$8-(G199-F199))))*Sources!$C$7,2))</f>
      </c>
    </row>
    <row r="200" ht="18" customHeight="1" spans="2:8" x14ac:dyDescent="0.25">
      <c r="B200" s="42"/>
      <c r="C200" s="24"/>
      <c r="D200" s="24"/>
      <c r="E200" s="24"/>
      <c r="F200" s="43"/>
      <c r="G200" s="44">
        <f>IF(F200="","",SUM($F$6:F200))</f>
      </c>
      <c r="H200" s="36">
        <f>IF(F200="","",ROUND(MIN(F200,MAX(0,Sources!$C$8-(G200-F200)))*Sources!$C$6+(F200-MIN(F200,MAX(0,Sources!$C$8-(G200-F200))))*Sources!$C$7,2))</f>
      </c>
    </row>
    <row r="201" ht="18" customHeight="1" spans="2:8" x14ac:dyDescent="0.25">
      <c r="B201" s="42"/>
      <c r="C201" s="24"/>
      <c r="D201" s="24"/>
      <c r="E201" s="24"/>
      <c r="F201" s="43"/>
      <c r="G201" s="44">
        <f>IF(F201="","",SUM($F$6:F201))</f>
      </c>
      <c r="H201" s="36">
        <f>IF(F201="","",ROUND(MIN(F201,MAX(0,Sources!$C$8-(G201-F201)))*Sources!$C$6+(F201-MIN(F201,MAX(0,Sources!$C$8-(G201-F201))))*Sources!$C$7,2))</f>
      </c>
    </row>
    <row r="202" ht="18" customHeight="1" spans="2:8" x14ac:dyDescent="0.25">
      <c r="B202" s="42"/>
      <c r="C202" s="24"/>
      <c r="D202" s="24"/>
      <c r="E202" s="24"/>
      <c r="F202" s="43"/>
      <c r="G202" s="44">
        <f>IF(F202="","",SUM($F$6:F202))</f>
      </c>
      <c r="H202" s="36">
        <f>IF(F202="","",ROUND(MIN(F202,MAX(0,Sources!$C$8-(G202-F202)))*Sources!$C$6+(F202-MIN(F202,MAX(0,Sources!$C$8-(G202-F202))))*Sources!$C$7,2))</f>
      </c>
    </row>
    <row r="203" ht="18" customHeight="1" spans="2:8" x14ac:dyDescent="0.25">
      <c r="B203" s="42"/>
      <c r="C203" s="24"/>
      <c r="D203" s="24"/>
      <c r="E203" s="24"/>
      <c r="F203" s="43"/>
      <c r="G203" s="44">
        <f>IF(F203="","",SUM($F$6:F203))</f>
      </c>
      <c r="H203" s="36">
        <f>IF(F203="","",ROUND(MIN(F203,MAX(0,Sources!$C$8-(G203-F203)))*Sources!$C$6+(F203-MIN(F203,MAX(0,Sources!$C$8-(G203-F203))))*Sources!$C$7,2))</f>
      </c>
    </row>
    <row r="204" ht="18" customHeight="1" spans="2:8" x14ac:dyDescent="0.25">
      <c r="B204" s="42"/>
      <c r="C204" s="24"/>
      <c r="D204" s="24"/>
      <c r="E204" s="24"/>
      <c r="F204" s="43"/>
      <c r="G204" s="44">
        <f>IF(F204="","",SUM($F$6:F204))</f>
      </c>
      <c r="H204" s="36">
        <f>IF(F204="","",ROUND(MIN(F204,MAX(0,Sources!$C$8-(G204-F204)))*Sources!$C$6+(F204-MIN(F204,MAX(0,Sources!$C$8-(G204-F204))))*Sources!$C$7,2))</f>
      </c>
    </row>
    <row r="205" ht="18" customHeight="1" spans="2:8" x14ac:dyDescent="0.25">
      <c r="B205" s="42"/>
      <c r="C205" s="24"/>
      <c r="D205" s="24"/>
      <c r="E205" s="24"/>
      <c r="F205" s="43"/>
      <c r="G205" s="44">
        <f>IF(F205="","",SUM($F$6:F205))</f>
      </c>
      <c r="H205" s="36">
        <f>IF(F205="","",ROUND(MIN(F205,MAX(0,Sources!$C$8-(G205-F205)))*Sources!$C$6+(F205-MIN(F205,MAX(0,Sources!$C$8-(G205-F205))))*Sources!$C$7,2))</f>
      </c>
    </row>
    <row r="206" ht="18" customHeight="1" spans="2:8" x14ac:dyDescent="0.25">
      <c r="B206" s="42"/>
      <c r="C206" s="24"/>
      <c r="D206" s="24"/>
      <c r="E206" s="24"/>
      <c r="F206" s="43"/>
      <c r="G206" s="44">
        <f>IF(F206="","",SUM($F$6:F206))</f>
      </c>
      <c r="H206" s="36">
        <f>IF(F206="","",ROUND(MIN(F206,MAX(0,Sources!$C$8-(G206-F206)))*Sources!$C$6+(F206-MIN(F206,MAX(0,Sources!$C$8-(G206-F206))))*Sources!$C$7,2))</f>
      </c>
    </row>
    <row r="207" ht="18" customHeight="1" spans="2:8" x14ac:dyDescent="0.25">
      <c r="B207" s="42"/>
      <c r="C207" s="24"/>
      <c r="D207" s="24"/>
      <c r="E207" s="24"/>
      <c r="F207" s="43"/>
      <c r="G207" s="44">
        <f>IF(F207="","",SUM($F$6:F207))</f>
      </c>
      <c r="H207" s="36">
        <f>IF(F207="","",ROUND(MIN(F207,MAX(0,Sources!$C$8-(G207-F207)))*Sources!$C$6+(F207-MIN(F207,MAX(0,Sources!$C$8-(G207-F207))))*Sources!$C$7,2))</f>
      </c>
    </row>
    <row r="208" ht="18" customHeight="1" spans="2:8" x14ac:dyDescent="0.25">
      <c r="B208" s="42"/>
      <c r="C208" s="24"/>
      <c r="D208" s="24"/>
      <c r="E208" s="24"/>
      <c r="F208" s="43"/>
      <c r="G208" s="44">
        <f>IF(F208="","",SUM($F$6:F208))</f>
      </c>
      <c r="H208" s="36">
        <f>IF(F208="","",ROUND(MIN(F208,MAX(0,Sources!$C$8-(G208-F208)))*Sources!$C$6+(F208-MIN(F208,MAX(0,Sources!$C$8-(G208-F208))))*Sources!$C$7,2))</f>
      </c>
    </row>
    <row r="209" ht="18" customHeight="1" spans="2:8" x14ac:dyDescent="0.25">
      <c r="B209" s="42"/>
      <c r="C209" s="24"/>
      <c r="D209" s="24"/>
      <c r="E209" s="24"/>
      <c r="F209" s="43"/>
      <c r="G209" s="44">
        <f>IF(F209="","",SUM($F$6:F209))</f>
      </c>
      <c r="H209" s="36">
        <f>IF(F209="","",ROUND(MIN(F209,MAX(0,Sources!$C$8-(G209-F209)))*Sources!$C$6+(F209-MIN(F209,MAX(0,Sources!$C$8-(G209-F209))))*Sources!$C$7,2))</f>
      </c>
    </row>
    <row r="210" ht="18" customHeight="1" spans="2:8" x14ac:dyDescent="0.25">
      <c r="B210" s="42"/>
      <c r="C210" s="24"/>
      <c r="D210" s="24"/>
      <c r="E210" s="24"/>
      <c r="F210" s="43"/>
      <c r="G210" s="44">
        <f>IF(F210="","",SUM($F$6:F210))</f>
      </c>
      <c r="H210" s="36">
        <f>IF(F210="","",ROUND(MIN(F210,MAX(0,Sources!$C$8-(G210-F210)))*Sources!$C$6+(F210-MIN(F210,MAX(0,Sources!$C$8-(G210-F210))))*Sources!$C$7,2))</f>
      </c>
    </row>
    <row r="211" ht="18" customHeight="1" spans="2:8" x14ac:dyDescent="0.25">
      <c r="B211" s="42"/>
      <c r="C211" s="24"/>
      <c r="D211" s="24"/>
      <c r="E211" s="24"/>
      <c r="F211" s="43"/>
      <c r="G211" s="44">
        <f>IF(F211="","",SUM($F$6:F211))</f>
      </c>
      <c r="H211" s="36">
        <f>IF(F211="","",ROUND(MIN(F211,MAX(0,Sources!$C$8-(G211-F211)))*Sources!$C$6+(F211-MIN(F211,MAX(0,Sources!$C$8-(G211-F211))))*Sources!$C$7,2))</f>
      </c>
    </row>
    <row r="212" ht="18" customHeight="1" spans="2:8" x14ac:dyDescent="0.25">
      <c r="B212" s="42"/>
      <c r="C212" s="24"/>
      <c r="D212" s="24"/>
      <c r="E212" s="24"/>
      <c r="F212" s="43"/>
      <c r="G212" s="44">
        <f>IF(F212="","",SUM($F$6:F212))</f>
      </c>
      <c r="H212" s="36">
        <f>IF(F212="","",ROUND(MIN(F212,MAX(0,Sources!$C$8-(G212-F212)))*Sources!$C$6+(F212-MIN(F212,MAX(0,Sources!$C$8-(G212-F212))))*Sources!$C$7,2))</f>
      </c>
    </row>
    <row r="213" ht="18" customHeight="1" spans="2:8" x14ac:dyDescent="0.25">
      <c r="B213" s="42"/>
      <c r="C213" s="24"/>
      <c r="D213" s="24"/>
      <c r="E213" s="24"/>
      <c r="F213" s="43"/>
      <c r="G213" s="44">
        <f>IF(F213="","",SUM($F$6:F213))</f>
      </c>
      <c r="H213" s="36">
        <f>IF(F213="","",ROUND(MIN(F213,MAX(0,Sources!$C$8-(G213-F213)))*Sources!$C$6+(F213-MIN(F213,MAX(0,Sources!$C$8-(G213-F213))))*Sources!$C$7,2))</f>
      </c>
    </row>
    <row r="214" ht="18" customHeight="1" spans="2:8" x14ac:dyDescent="0.25">
      <c r="B214" s="42"/>
      <c r="C214" s="24"/>
      <c r="D214" s="24"/>
      <c r="E214" s="24"/>
      <c r="F214" s="43"/>
      <c r="G214" s="44">
        <f>IF(F214="","",SUM($F$6:F214))</f>
      </c>
      <c r="H214" s="36">
        <f>IF(F214="","",ROUND(MIN(F214,MAX(0,Sources!$C$8-(G214-F214)))*Sources!$C$6+(F214-MIN(F214,MAX(0,Sources!$C$8-(G214-F214))))*Sources!$C$7,2))</f>
      </c>
    </row>
    <row r="215" ht="18" customHeight="1" spans="2:8" x14ac:dyDescent="0.25">
      <c r="B215" s="42"/>
      <c r="C215" s="24"/>
      <c r="D215" s="24"/>
      <c r="E215" s="24"/>
      <c r="F215" s="43"/>
      <c r="G215" s="44">
        <f>IF(F215="","",SUM($F$6:F215))</f>
      </c>
      <c r="H215" s="36">
        <f>IF(F215="","",ROUND(MIN(F215,MAX(0,Sources!$C$8-(G215-F215)))*Sources!$C$6+(F215-MIN(F215,MAX(0,Sources!$C$8-(G215-F215))))*Sources!$C$7,2))</f>
      </c>
    </row>
    <row r="216" ht="18" customHeight="1" spans="2:8" x14ac:dyDescent="0.25">
      <c r="B216" s="42"/>
      <c r="C216" s="24"/>
      <c r="D216" s="24"/>
      <c r="E216" s="24"/>
      <c r="F216" s="43"/>
      <c r="G216" s="44">
        <f>IF(F216="","",SUM($F$6:F216))</f>
      </c>
      <c r="H216" s="36">
        <f>IF(F216="","",ROUND(MIN(F216,MAX(0,Sources!$C$8-(G216-F216)))*Sources!$C$6+(F216-MIN(F216,MAX(0,Sources!$C$8-(G216-F216))))*Sources!$C$7,2))</f>
      </c>
    </row>
    <row r="217" ht="18" customHeight="1" spans="2:8" x14ac:dyDescent="0.25">
      <c r="B217" s="42"/>
      <c r="C217" s="24"/>
      <c r="D217" s="24"/>
      <c r="E217" s="24"/>
      <c r="F217" s="43"/>
      <c r="G217" s="44">
        <f>IF(F217="","",SUM($F$6:F217))</f>
      </c>
      <c r="H217" s="36">
        <f>IF(F217="","",ROUND(MIN(F217,MAX(0,Sources!$C$8-(G217-F217)))*Sources!$C$6+(F217-MIN(F217,MAX(0,Sources!$C$8-(G217-F217))))*Sources!$C$7,2))</f>
      </c>
    </row>
    <row r="218" ht="18" customHeight="1" spans="2:8" x14ac:dyDescent="0.25">
      <c r="B218" s="42"/>
      <c r="C218" s="24"/>
      <c r="D218" s="24"/>
      <c r="E218" s="24"/>
      <c r="F218" s="43"/>
      <c r="G218" s="44">
        <f>IF(F218="","",SUM($F$6:F218))</f>
      </c>
      <c r="H218" s="36">
        <f>IF(F218="","",ROUND(MIN(F218,MAX(0,Sources!$C$8-(G218-F218)))*Sources!$C$6+(F218-MIN(F218,MAX(0,Sources!$C$8-(G218-F218))))*Sources!$C$7,2))</f>
      </c>
    </row>
    <row r="219" ht="18" customHeight="1" spans="2:8" x14ac:dyDescent="0.25">
      <c r="B219" s="42"/>
      <c r="C219" s="24"/>
      <c r="D219" s="24"/>
      <c r="E219" s="24"/>
      <c r="F219" s="43"/>
      <c r="G219" s="44">
        <f>IF(F219="","",SUM($F$6:F219))</f>
      </c>
      <c r="H219" s="36">
        <f>IF(F219="","",ROUND(MIN(F219,MAX(0,Sources!$C$8-(G219-F219)))*Sources!$C$6+(F219-MIN(F219,MAX(0,Sources!$C$8-(G219-F219))))*Sources!$C$7,2))</f>
      </c>
    </row>
    <row r="220" ht="18" customHeight="1" spans="2:8" x14ac:dyDescent="0.25">
      <c r="B220" s="42"/>
      <c r="C220" s="24"/>
      <c r="D220" s="24"/>
      <c r="E220" s="24"/>
      <c r="F220" s="43"/>
      <c r="G220" s="44">
        <f>IF(F220="","",SUM($F$6:F220))</f>
      </c>
      <c r="H220" s="36">
        <f>IF(F220="","",ROUND(MIN(F220,MAX(0,Sources!$C$8-(G220-F220)))*Sources!$C$6+(F220-MIN(F220,MAX(0,Sources!$C$8-(G220-F220))))*Sources!$C$7,2))</f>
      </c>
    </row>
    <row r="221" ht="18" customHeight="1" spans="2:8" x14ac:dyDescent="0.25">
      <c r="B221" s="42"/>
      <c r="C221" s="24"/>
      <c r="D221" s="24"/>
      <c r="E221" s="24"/>
      <c r="F221" s="43"/>
      <c r="G221" s="44">
        <f>IF(F221="","",SUM($F$6:F221))</f>
      </c>
      <c r="H221" s="36">
        <f>IF(F221="","",ROUND(MIN(F221,MAX(0,Sources!$C$8-(G221-F221)))*Sources!$C$6+(F221-MIN(F221,MAX(0,Sources!$C$8-(G221-F221))))*Sources!$C$7,2))</f>
      </c>
    </row>
    <row r="222" ht="18" customHeight="1" spans="2:8" x14ac:dyDescent="0.25">
      <c r="B222" s="42"/>
      <c r="C222" s="24"/>
      <c r="D222" s="24"/>
      <c r="E222" s="24"/>
      <c r="F222" s="43"/>
      <c r="G222" s="44">
        <f>IF(F222="","",SUM($F$6:F222))</f>
      </c>
      <c r="H222" s="36">
        <f>IF(F222="","",ROUND(MIN(F222,MAX(0,Sources!$C$8-(G222-F222)))*Sources!$C$6+(F222-MIN(F222,MAX(0,Sources!$C$8-(G222-F222))))*Sources!$C$7,2))</f>
      </c>
    </row>
    <row r="223" ht="18" customHeight="1" spans="2:8" x14ac:dyDescent="0.25">
      <c r="B223" s="42"/>
      <c r="C223" s="24"/>
      <c r="D223" s="24"/>
      <c r="E223" s="24"/>
      <c r="F223" s="43"/>
      <c r="G223" s="44">
        <f>IF(F223="","",SUM($F$6:F223))</f>
      </c>
      <c r="H223" s="36">
        <f>IF(F223="","",ROUND(MIN(F223,MAX(0,Sources!$C$8-(G223-F223)))*Sources!$C$6+(F223-MIN(F223,MAX(0,Sources!$C$8-(G223-F223))))*Sources!$C$7,2))</f>
      </c>
    </row>
    <row r="224" ht="18" customHeight="1" spans="2:8" x14ac:dyDescent="0.25">
      <c r="B224" s="42"/>
      <c r="C224" s="24"/>
      <c r="D224" s="24"/>
      <c r="E224" s="24"/>
      <c r="F224" s="43"/>
      <c r="G224" s="44">
        <f>IF(F224="","",SUM($F$6:F224))</f>
      </c>
      <c r="H224" s="36">
        <f>IF(F224="","",ROUND(MIN(F224,MAX(0,Sources!$C$8-(G224-F224)))*Sources!$C$6+(F224-MIN(F224,MAX(0,Sources!$C$8-(G224-F224))))*Sources!$C$7,2))</f>
      </c>
    </row>
    <row r="225" ht="18" customHeight="1" spans="2:8" x14ac:dyDescent="0.25">
      <c r="B225" s="42"/>
      <c r="C225" s="24"/>
      <c r="D225" s="24"/>
      <c r="E225" s="24"/>
      <c r="F225" s="43"/>
      <c r="G225" s="44">
        <f>IF(F225="","",SUM($F$6:F225))</f>
      </c>
      <c r="H225" s="36">
        <f>IF(F225="","",ROUND(MIN(F225,MAX(0,Sources!$C$8-(G225-F225)))*Sources!$C$6+(F225-MIN(F225,MAX(0,Sources!$C$8-(G225-F225))))*Sources!$C$7,2))</f>
      </c>
    </row>
    <row r="226" ht="18" customHeight="1" spans="2:8" x14ac:dyDescent="0.25">
      <c r="B226" s="42"/>
      <c r="C226" s="24"/>
      <c r="D226" s="24"/>
      <c r="E226" s="24"/>
      <c r="F226" s="43"/>
      <c r="G226" s="44">
        <f>IF(F226="","",SUM($F$6:F226))</f>
      </c>
      <c r="H226" s="36">
        <f>IF(F226="","",ROUND(MIN(F226,MAX(0,Sources!$C$8-(G226-F226)))*Sources!$C$6+(F226-MIN(F226,MAX(0,Sources!$C$8-(G226-F226))))*Sources!$C$7,2))</f>
      </c>
    </row>
    <row r="227" ht="18" customHeight="1" spans="2:8" x14ac:dyDescent="0.25">
      <c r="B227" s="42"/>
      <c r="C227" s="24"/>
      <c r="D227" s="24"/>
      <c r="E227" s="24"/>
      <c r="F227" s="43"/>
      <c r="G227" s="44">
        <f>IF(F227="","",SUM($F$6:F227))</f>
      </c>
      <c r="H227" s="36">
        <f>IF(F227="","",ROUND(MIN(F227,MAX(0,Sources!$C$8-(G227-F227)))*Sources!$C$6+(F227-MIN(F227,MAX(0,Sources!$C$8-(G227-F227))))*Sources!$C$7,2))</f>
      </c>
    </row>
    <row r="228" ht="18" customHeight="1" spans="2:8" x14ac:dyDescent="0.25">
      <c r="B228" s="42"/>
      <c r="C228" s="24"/>
      <c r="D228" s="24"/>
      <c r="E228" s="24"/>
      <c r="F228" s="43"/>
      <c r="G228" s="44">
        <f>IF(F228="","",SUM($F$6:F228))</f>
      </c>
      <c r="H228" s="36">
        <f>IF(F228="","",ROUND(MIN(F228,MAX(0,Sources!$C$8-(G228-F228)))*Sources!$C$6+(F228-MIN(F228,MAX(0,Sources!$C$8-(G228-F228))))*Sources!$C$7,2))</f>
      </c>
    </row>
    <row r="229" ht="18" customHeight="1" spans="2:8" x14ac:dyDescent="0.25">
      <c r="B229" s="42"/>
      <c r="C229" s="24"/>
      <c r="D229" s="24"/>
      <c r="E229" s="24"/>
      <c r="F229" s="43"/>
      <c r="G229" s="44">
        <f>IF(F229="","",SUM($F$6:F229))</f>
      </c>
      <c r="H229" s="36">
        <f>IF(F229="","",ROUND(MIN(F229,MAX(0,Sources!$C$8-(G229-F229)))*Sources!$C$6+(F229-MIN(F229,MAX(0,Sources!$C$8-(G229-F229))))*Sources!$C$7,2))</f>
      </c>
    </row>
    <row r="230" ht="18" customHeight="1" spans="2:8" x14ac:dyDescent="0.25">
      <c r="B230" s="42"/>
      <c r="C230" s="24"/>
      <c r="D230" s="24"/>
      <c r="E230" s="24"/>
      <c r="F230" s="43"/>
      <c r="G230" s="44">
        <f>IF(F230="","",SUM($F$6:F230))</f>
      </c>
      <c r="H230" s="36">
        <f>IF(F230="","",ROUND(MIN(F230,MAX(0,Sources!$C$8-(G230-F230)))*Sources!$C$6+(F230-MIN(F230,MAX(0,Sources!$C$8-(G230-F230))))*Sources!$C$7,2))</f>
      </c>
    </row>
    <row r="231" ht="18" customHeight="1" spans="2:8" x14ac:dyDescent="0.25">
      <c r="B231" s="42"/>
      <c r="C231" s="24"/>
      <c r="D231" s="24"/>
      <c r="E231" s="24"/>
      <c r="F231" s="43"/>
      <c r="G231" s="44">
        <f>IF(F231="","",SUM($F$6:F231))</f>
      </c>
      <c r="H231" s="36">
        <f>IF(F231="","",ROUND(MIN(F231,MAX(0,Sources!$C$8-(G231-F231)))*Sources!$C$6+(F231-MIN(F231,MAX(0,Sources!$C$8-(G231-F231))))*Sources!$C$7,2))</f>
      </c>
    </row>
    <row r="232" ht="18" customHeight="1" spans="2:8" x14ac:dyDescent="0.25">
      <c r="B232" s="42"/>
      <c r="C232" s="24"/>
      <c r="D232" s="24"/>
      <c r="E232" s="24"/>
      <c r="F232" s="43"/>
      <c r="G232" s="44">
        <f>IF(F232="","",SUM($F$6:F232))</f>
      </c>
      <c r="H232" s="36">
        <f>IF(F232="","",ROUND(MIN(F232,MAX(0,Sources!$C$8-(G232-F232)))*Sources!$C$6+(F232-MIN(F232,MAX(0,Sources!$C$8-(G232-F232))))*Sources!$C$7,2))</f>
      </c>
    </row>
    <row r="233" ht="18" customHeight="1" spans="2:8" x14ac:dyDescent="0.25">
      <c r="B233" s="42"/>
      <c r="C233" s="24"/>
      <c r="D233" s="24"/>
      <c r="E233" s="24"/>
      <c r="F233" s="43"/>
      <c r="G233" s="44">
        <f>IF(F233="","",SUM($F$6:F233))</f>
      </c>
      <c r="H233" s="36">
        <f>IF(F233="","",ROUND(MIN(F233,MAX(0,Sources!$C$8-(G233-F233)))*Sources!$C$6+(F233-MIN(F233,MAX(0,Sources!$C$8-(G233-F233))))*Sources!$C$7,2))</f>
      </c>
    </row>
    <row r="234" ht="18" customHeight="1" spans="2:8" x14ac:dyDescent="0.25">
      <c r="B234" s="42"/>
      <c r="C234" s="24"/>
      <c r="D234" s="24"/>
      <c r="E234" s="24"/>
      <c r="F234" s="43"/>
      <c r="G234" s="44">
        <f>IF(F234="","",SUM($F$6:F234))</f>
      </c>
      <c r="H234" s="36">
        <f>IF(F234="","",ROUND(MIN(F234,MAX(0,Sources!$C$8-(G234-F234)))*Sources!$C$6+(F234-MIN(F234,MAX(0,Sources!$C$8-(G234-F234))))*Sources!$C$7,2))</f>
      </c>
    </row>
    <row r="235" ht="18" customHeight="1" spans="2:8" x14ac:dyDescent="0.25">
      <c r="B235" s="42"/>
      <c r="C235" s="24"/>
      <c r="D235" s="24"/>
      <c r="E235" s="24"/>
      <c r="F235" s="43"/>
      <c r="G235" s="44">
        <f>IF(F235="","",SUM($F$6:F235))</f>
      </c>
      <c r="H235" s="36">
        <f>IF(F235="","",ROUND(MIN(F235,MAX(0,Sources!$C$8-(G235-F235)))*Sources!$C$6+(F235-MIN(F235,MAX(0,Sources!$C$8-(G235-F235))))*Sources!$C$7,2))</f>
      </c>
    </row>
    <row r="236" ht="18" customHeight="1" spans="2:8" x14ac:dyDescent="0.25">
      <c r="B236" s="42"/>
      <c r="C236" s="24"/>
      <c r="D236" s="24"/>
      <c r="E236" s="24"/>
      <c r="F236" s="43"/>
      <c r="G236" s="44">
        <f>IF(F236="","",SUM($F$6:F236))</f>
      </c>
      <c r="H236" s="36">
        <f>IF(F236="","",ROUND(MIN(F236,MAX(0,Sources!$C$8-(G236-F236)))*Sources!$C$6+(F236-MIN(F236,MAX(0,Sources!$C$8-(G236-F236))))*Sources!$C$7,2))</f>
      </c>
    </row>
    <row r="237" ht="18" customHeight="1" spans="2:8" x14ac:dyDescent="0.25">
      <c r="B237" s="42"/>
      <c r="C237" s="24"/>
      <c r="D237" s="24"/>
      <c r="E237" s="24"/>
      <c r="F237" s="43"/>
      <c r="G237" s="44">
        <f>IF(F237="","",SUM($F$6:F237))</f>
      </c>
      <c r="H237" s="36">
        <f>IF(F237="","",ROUND(MIN(F237,MAX(0,Sources!$C$8-(G237-F237)))*Sources!$C$6+(F237-MIN(F237,MAX(0,Sources!$C$8-(G237-F237))))*Sources!$C$7,2))</f>
      </c>
    </row>
    <row r="238" ht="18" customHeight="1" spans="2:8" x14ac:dyDescent="0.25">
      <c r="B238" s="42"/>
      <c r="C238" s="24"/>
      <c r="D238" s="24"/>
      <c r="E238" s="24"/>
      <c r="F238" s="43"/>
      <c r="G238" s="44">
        <f>IF(F238="","",SUM($F$6:F238))</f>
      </c>
      <c r="H238" s="36">
        <f>IF(F238="","",ROUND(MIN(F238,MAX(0,Sources!$C$8-(G238-F238)))*Sources!$C$6+(F238-MIN(F238,MAX(0,Sources!$C$8-(G238-F238))))*Sources!$C$7,2))</f>
      </c>
    </row>
    <row r="239" ht="18" customHeight="1" spans="2:8" x14ac:dyDescent="0.25">
      <c r="B239" s="42"/>
      <c r="C239" s="24"/>
      <c r="D239" s="24"/>
      <c r="E239" s="24"/>
      <c r="F239" s="43"/>
      <c r="G239" s="44">
        <f>IF(F239="","",SUM($F$6:F239))</f>
      </c>
      <c r="H239" s="36">
        <f>IF(F239="","",ROUND(MIN(F239,MAX(0,Sources!$C$8-(G239-F239)))*Sources!$C$6+(F239-MIN(F239,MAX(0,Sources!$C$8-(G239-F239))))*Sources!$C$7,2))</f>
      </c>
    </row>
    <row r="240" ht="18" customHeight="1" spans="2:8" x14ac:dyDescent="0.25">
      <c r="B240" s="42"/>
      <c r="C240" s="24"/>
      <c r="D240" s="24"/>
      <c r="E240" s="24"/>
      <c r="F240" s="43"/>
      <c r="G240" s="44">
        <f>IF(F240="","",SUM($F$6:F240))</f>
      </c>
      <c r="H240" s="36">
        <f>IF(F240="","",ROUND(MIN(F240,MAX(0,Sources!$C$8-(G240-F240)))*Sources!$C$6+(F240-MIN(F240,MAX(0,Sources!$C$8-(G240-F240))))*Sources!$C$7,2))</f>
      </c>
    </row>
    <row r="241" ht="18" customHeight="1" spans="2:8" x14ac:dyDescent="0.25">
      <c r="B241" s="42"/>
      <c r="C241" s="24"/>
      <c r="D241" s="24"/>
      <c r="E241" s="24"/>
      <c r="F241" s="43"/>
      <c r="G241" s="44">
        <f>IF(F241="","",SUM($F$6:F241))</f>
      </c>
      <c r="H241" s="36">
        <f>IF(F241="","",ROUND(MIN(F241,MAX(0,Sources!$C$8-(G241-F241)))*Sources!$C$6+(F241-MIN(F241,MAX(0,Sources!$C$8-(G241-F241))))*Sources!$C$7,2))</f>
      </c>
    </row>
    <row r="242" ht="18" customHeight="1" spans="2:8" x14ac:dyDescent="0.25">
      <c r="B242" s="42"/>
      <c r="C242" s="24"/>
      <c r="D242" s="24"/>
      <c r="E242" s="24"/>
      <c r="F242" s="43"/>
      <c r="G242" s="44">
        <f>IF(F242="","",SUM($F$6:F242))</f>
      </c>
      <c r="H242" s="36">
        <f>IF(F242="","",ROUND(MIN(F242,MAX(0,Sources!$C$8-(G242-F242)))*Sources!$C$6+(F242-MIN(F242,MAX(0,Sources!$C$8-(G242-F242))))*Sources!$C$7,2))</f>
      </c>
    </row>
    <row r="243" ht="18" customHeight="1" spans="2:8" x14ac:dyDescent="0.25">
      <c r="B243" s="42"/>
      <c r="C243" s="24"/>
      <c r="D243" s="24"/>
      <c r="E243" s="24"/>
      <c r="F243" s="43"/>
      <c r="G243" s="44">
        <f>IF(F243="","",SUM($F$6:F243))</f>
      </c>
      <c r="H243" s="36">
        <f>IF(F243="","",ROUND(MIN(F243,MAX(0,Sources!$C$8-(G243-F243)))*Sources!$C$6+(F243-MIN(F243,MAX(0,Sources!$C$8-(G243-F243))))*Sources!$C$7,2))</f>
      </c>
    </row>
    <row r="244" ht="18" customHeight="1" spans="2:8" x14ac:dyDescent="0.25">
      <c r="B244" s="42"/>
      <c r="C244" s="24"/>
      <c r="D244" s="24"/>
      <c r="E244" s="24"/>
      <c r="F244" s="43"/>
      <c r="G244" s="44">
        <f>IF(F244="","",SUM($F$6:F244))</f>
      </c>
      <c r="H244" s="36">
        <f>IF(F244="","",ROUND(MIN(F244,MAX(0,Sources!$C$8-(G244-F244)))*Sources!$C$6+(F244-MIN(F244,MAX(0,Sources!$C$8-(G244-F244))))*Sources!$C$7,2))</f>
      </c>
    </row>
    <row r="245" ht="18" customHeight="1" spans="2:8" x14ac:dyDescent="0.25">
      <c r="B245" s="42"/>
      <c r="C245" s="24"/>
      <c r="D245" s="24"/>
      <c r="E245" s="24"/>
      <c r="F245" s="43"/>
      <c r="G245" s="44">
        <f>IF(F245="","",SUM($F$6:F245))</f>
      </c>
      <c r="H245" s="36">
        <f>IF(F245="","",ROUND(MIN(F245,MAX(0,Sources!$C$8-(G245-F245)))*Sources!$C$6+(F245-MIN(F245,MAX(0,Sources!$C$8-(G245-F245))))*Sources!$C$7,2))</f>
      </c>
    </row>
    <row r="246" ht="18" customHeight="1" spans="2:8" x14ac:dyDescent="0.25">
      <c r="B246" s="42"/>
      <c r="C246" s="24"/>
      <c r="D246" s="24"/>
      <c r="E246" s="24"/>
      <c r="F246" s="43"/>
      <c r="G246" s="44">
        <f>IF(F246="","",SUM($F$6:F246))</f>
      </c>
      <c r="H246" s="36">
        <f>IF(F246="","",ROUND(MIN(F246,MAX(0,Sources!$C$8-(G246-F246)))*Sources!$C$6+(F246-MIN(F246,MAX(0,Sources!$C$8-(G246-F246))))*Sources!$C$7,2))</f>
      </c>
    </row>
    <row r="247" ht="18" customHeight="1" spans="2:8" x14ac:dyDescent="0.25">
      <c r="B247" s="42"/>
      <c r="C247" s="24"/>
      <c r="D247" s="24"/>
      <c r="E247" s="24"/>
      <c r="F247" s="43"/>
      <c r="G247" s="44">
        <f>IF(F247="","",SUM($F$6:F247))</f>
      </c>
      <c r="H247" s="36">
        <f>IF(F247="","",ROUND(MIN(F247,MAX(0,Sources!$C$8-(G247-F247)))*Sources!$C$6+(F247-MIN(F247,MAX(0,Sources!$C$8-(G247-F247))))*Sources!$C$7,2))</f>
      </c>
    </row>
    <row r="248" ht="18" customHeight="1" spans="2:8" x14ac:dyDescent="0.25">
      <c r="B248" s="42"/>
      <c r="C248" s="24"/>
      <c r="D248" s="24"/>
      <c r="E248" s="24"/>
      <c r="F248" s="43"/>
      <c r="G248" s="44">
        <f>IF(F248="","",SUM($F$6:F248))</f>
      </c>
      <c r="H248" s="36">
        <f>IF(F248="","",ROUND(MIN(F248,MAX(0,Sources!$C$8-(G248-F248)))*Sources!$C$6+(F248-MIN(F248,MAX(0,Sources!$C$8-(G248-F248))))*Sources!$C$7,2))</f>
      </c>
    </row>
    <row r="249" ht="18" customHeight="1" spans="2:8" x14ac:dyDescent="0.25">
      <c r="B249" s="42"/>
      <c r="C249" s="24"/>
      <c r="D249" s="24"/>
      <c r="E249" s="24"/>
      <c r="F249" s="43"/>
      <c r="G249" s="44">
        <f>IF(F249="","",SUM($F$6:F249))</f>
      </c>
      <c r="H249" s="36">
        <f>IF(F249="","",ROUND(MIN(F249,MAX(0,Sources!$C$8-(G249-F249)))*Sources!$C$6+(F249-MIN(F249,MAX(0,Sources!$C$8-(G249-F249))))*Sources!$C$7,2))</f>
      </c>
    </row>
    <row r="250" ht="18" customHeight="1" spans="2:8" x14ac:dyDescent="0.25">
      <c r="B250" s="42"/>
      <c r="C250" s="24"/>
      <c r="D250" s="24"/>
      <c r="E250" s="24"/>
      <c r="F250" s="43"/>
      <c r="G250" s="44">
        <f>IF(F250="","",SUM($F$6:F250))</f>
      </c>
      <c r="H250" s="36">
        <f>IF(F250="","",ROUND(MIN(F250,MAX(0,Sources!$C$8-(G250-F250)))*Sources!$C$6+(F250-MIN(F250,MAX(0,Sources!$C$8-(G250-F250))))*Sources!$C$7,2))</f>
      </c>
    </row>
    <row r="251" ht="18" customHeight="1" spans="2:8" x14ac:dyDescent="0.25">
      <c r="B251" s="42"/>
      <c r="C251" s="24"/>
      <c r="D251" s="24"/>
      <c r="E251" s="24"/>
      <c r="F251" s="43"/>
      <c r="G251" s="44">
        <f>IF(F251="","",SUM($F$6:F251))</f>
      </c>
      <c r="H251" s="36">
        <f>IF(F251="","",ROUND(MIN(F251,MAX(0,Sources!$C$8-(G251-F251)))*Sources!$C$6+(F251-MIN(F251,MAX(0,Sources!$C$8-(G251-F251))))*Sources!$C$7,2))</f>
      </c>
    </row>
    <row r="252" ht="18" customHeight="1" spans="2:8" x14ac:dyDescent="0.25">
      <c r="B252" s="42"/>
      <c r="C252" s="24"/>
      <c r="D252" s="24"/>
      <c r="E252" s="24"/>
      <c r="F252" s="43"/>
      <c r="G252" s="44">
        <f>IF(F252="","",SUM($F$6:F252))</f>
      </c>
      <c r="H252" s="36">
        <f>IF(F252="","",ROUND(MIN(F252,MAX(0,Sources!$C$8-(G252-F252)))*Sources!$C$6+(F252-MIN(F252,MAX(0,Sources!$C$8-(G252-F252))))*Sources!$C$7,2))</f>
      </c>
    </row>
    <row r="253" ht="18" customHeight="1" spans="2:8" x14ac:dyDescent="0.25">
      <c r="B253" s="42"/>
      <c r="C253" s="24"/>
      <c r="D253" s="24"/>
      <c r="E253" s="24"/>
      <c r="F253" s="43"/>
      <c r="G253" s="44">
        <f>IF(F253="","",SUM($F$6:F253))</f>
      </c>
      <c r="H253" s="36">
        <f>IF(F253="","",ROUND(MIN(F253,MAX(0,Sources!$C$8-(G253-F253)))*Sources!$C$6+(F253-MIN(F253,MAX(0,Sources!$C$8-(G253-F253))))*Sources!$C$7,2))</f>
      </c>
    </row>
    <row r="254" ht="18" customHeight="1" spans="2:8" x14ac:dyDescent="0.25">
      <c r="B254" s="42"/>
      <c r="C254" s="24"/>
      <c r="D254" s="24"/>
      <c r="E254" s="24"/>
      <c r="F254" s="43"/>
      <c r="G254" s="44">
        <f>IF(F254="","",SUM($F$6:F254))</f>
      </c>
      <c r="H254" s="36">
        <f>IF(F254="","",ROUND(MIN(F254,MAX(0,Sources!$C$8-(G254-F254)))*Sources!$C$6+(F254-MIN(F254,MAX(0,Sources!$C$8-(G254-F254))))*Sources!$C$7,2))</f>
      </c>
    </row>
    <row r="255" ht="18" customHeight="1" spans="2:8" x14ac:dyDescent="0.25">
      <c r="B255" s="42"/>
      <c r="C255" s="24"/>
      <c r="D255" s="24"/>
      <c r="E255" s="24"/>
      <c r="F255" s="43"/>
      <c r="G255" s="44">
        <f>IF(F255="","",SUM($F$6:F255))</f>
      </c>
      <c r="H255" s="36">
        <f>IF(F255="","",ROUND(MIN(F255,MAX(0,Sources!$C$8-(G255-F255)))*Sources!$C$6+(F255-MIN(F255,MAX(0,Sources!$C$8-(G255-F255))))*Sources!$C$7,2))</f>
      </c>
    </row>
    <row r="256" ht="18" customHeight="1" spans="2:8" x14ac:dyDescent="0.25">
      <c r="B256" s="42"/>
      <c r="C256" s="24"/>
      <c r="D256" s="24"/>
      <c r="E256" s="24"/>
      <c r="F256" s="43"/>
      <c r="G256" s="44">
        <f>IF(F256="","",SUM($F$6:F256))</f>
      </c>
      <c r="H256" s="36">
        <f>IF(F256="","",ROUND(MIN(F256,MAX(0,Sources!$C$8-(G256-F256)))*Sources!$C$6+(F256-MIN(F256,MAX(0,Sources!$C$8-(G256-F256))))*Sources!$C$7,2))</f>
      </c>
    </row>
    <row r="257" ht="18" customHeight="1" spans="2:8" x14ac:dyDescent="0.25">
      <c r="B257" s="42"/>
      <c r="C257" s="24"/>
      <c r="D257" s="24"/>
      <c r="E257" s="24"/>
      <c r="F257" s="43"/>
      <c r="G257" s="44">
        <f>IF(F257="","",SUM($F$6:F257))</f>
      </c>
      <c r="H257" s="36">
        <f>IF(F257="","",ROUND(MIN(F257,MAX(0,Sources!$C$8-(G257-F257)))*Sources!$C$6+(F257-MIN(F257,MAX(0,Sources!$C$8-(G257-F257))))*Sources!$C$7,2))</f>
      </c>
    </row>
    <row r="258" ht="18" customHeight="1" spans="2:8" x14ac:dyDescent="0.25">
      <c r="B258" s="42"/>
      <c r="C258" s="24"/>
      <c r="D258" s="24"/>
      <c r="E258" s="24"/>
      <c r="F258" s="43"/>
      <c r="G258" s="44">
        <f>IF(F258="","",SUM($F$6:F258))</f>
      </c>
      <c r="H258" s="36">
        <f>IF(F258="","",ROUND(MIN(F258,MAX(0,Sources!$C$8-(G258-F258)))*Sources!$C$6+(F258-MIN(F258,MAX(0,Sources!$C$8-(G258-F258))))*Sources!$C$7,2))</f>
      </c>
    </row>
    <row r="259" ht="18" customHeight="1" spans="2:8" x14ac:dyDescent="0.25">
      <c r="B259" s="42"/>
      <c r="C259" s="24"/>
      <c r="D259" s="24"/>
      <c r="E259" s="24"/>
      <c r="F259" s="43"/>
      <c r="G259" s="44">
        <f>IF(F259="","",SUM($F$6:F259))</f>
      </c>
      <c r="H259" s="36">
        <f>IF(F259="","",ROUND(MIN(F259,MAX(0,Sources!$C$8-(G259-F259)))*Sources!$C$6+(F259-MIN(F259,MAX(0,Sources!$C$8-(G259-F259))))*Sources!$C$7,2))</f>
      </c>
    </row>
    <row r="260" ht="18" customHeight="1" spans="2:8" x14ac:dyDescent="0.25">
      <c r="B260" s="42"/>
      <c r="C260" s="24"/>
      <c r="D260" s="24"/>
      <c r="E260" s="24"/>
      <c r="F260" s="43"/>
      <c r="G260" s="44">
        <f>IF(F260="","",SUM($F$6:F260))</f>
      </c>
      <c r="H260" s="36">
        <f>IF(F260="","",ROUND(MIN(F260,MAX(0,Sources!$C$8-(G260-F260)))*Sources!$C$6+(F260-MIN(F260,MAX(0,Sources!$C$8-(G260-F260))))*Sources!$C$7,2))</f>
      </c>
    </row>
    <row r="261" ht="18" customHeight="1" spans="2:8" x14ac:dyDescent="0.25">
      <c r="B261" s="42"/>
      <c r="C261" s="24"/>
      <c r="D261" s="24"/>
      <c r="E261" s="24"/>
      <c r="F261" s="43"/>
      <c r="G261" s="44">
        <f>IF(F261="","",SUM($F$6:F261))</f>
      </c>
      <c r="H261" s="36">
        <f>IF(F261="","",ROUND(MIN(F261,MAX(0,Sources!$C$8-(G261-F261)))*Sources!$C$6+(F261-MIN(F261,MAX(0,Sources!$C$8-(G261-F261))))*Sources!$C$7,2))</f>
      </c>
    </row>
    <row r="262" ht="18" customHeight="1" spans="2:8" x14ac:dyDescent="0.25">
      <c r="B262" s="42"/>
      <c r="C262" s="24"/>
      <c r="D262" s="24"/>
      <c r="E262" s="24"/>
      <c r="F262" s="43"/>
      <c r="G262" s="44">
        <f>IF(F262="","",SUM($F$6:F262))</f>
      </c>
      <c r="H262" s="36">
        <f>IF(F262="","",ROUND(MIN(F262,MAX(0,Sources!$C$8-(G262-F262)))*Sources!$C$6+(F262-MIN(F262,MAX(0,Sources!$C$8-(G262-F262))))*Sources!$C$7,2))</f>
      </c>
    </row>
    <row r="263" ht="18" customHeight="1" spans="2:8" x14ac:dyDescent="0.25">
      <c r="B263" s="42"/>
      <c r="C263" s="24"/>
      <c r="D263" s="24"/>
      <c r="E263" s="24"/>
      <c r="F263" s="43"/>
      <c r="G263" s="44">
        <f>IF(F263="","",SUM($F$6:F263))</f>
      </c>
      <c r="H263" s="36">
        <f>IF(F263="","",ROUND(MIN(F263,MAX(0,Sources!$C$8-(G263-F263)))*Sources!$C$6+(F263-MIN(F263,MAX(0,Sources!$C$8-(G263-F263))))*Sources!$C$7,2))</f>
      </c>
    </row>
    <row r="264" ht="18" customHeight="1" spans="2:8" x14ac:dyDescent="0.25">
      <c r="B264" s="42"/>
      <c r="C264" s="24"/>
      <c r="D264" s="24"/>
      <c r="E264" s="24"/>
      <c r="F264" s="43"/>
      <c r="G264" s="44">
        <f>IF(F264="","",SUM($F$6:F264))</f>
      </c>
      <c r="H264" s="36">
        <f>IF(F264="","",ROUND(MIN(F264,MAX(0,Sources!$C$8-(G264-F264)))*Sources!$C$6+(F264-MIN(F264,MAX(0,Sources!$C$8-(G264-F264))))*Sources!$C$7,2))</f>
      </c>
    </row>
    <row r="265" ht="18" customHeight="1" spans="2:8" x14ac:dyDescent="0.25">
      <c r="B265" s="42"/>
      <c r="C265" s="24"/>
      <c r="D265" s="24"/>
      <c r="E265" s="24"/>
      <c r="F265" s="43"/>
      <c r="G265" s="44">
        <f>IF(F265="","",SUM($F$6:F265))</f>
      </c>
      <c r="H265" s="36">
        <f>IF(F265="","",ROUND(MIN(F265,MAX(0,Sources!$C$8-(G265-F265)))*Sources!$C$6+(F265-MIN(F265,MAX(0,Sources!$C$8-(G265-F265))))*Sources!$C$7,2))</f>
      </c>
    </row>
    <row r="266" ht="18" customHeight="1" spans="2:8" x14ac:dyDescent="0.25">
      <c r="B266" s="42"/>
      <c r="C266" s="24"/>
      <c r="D266" s="24"/>
      <c r="E266" s="24"/>
      <c r="F266" s="43"/>
      <c r="G266" s="44">
        <f>IF(F266="","",SUM($F$6:F266))</f>
      </c>
      <c r="H266" s="36">
        <f>IF(F266="","",ROUND(MIN(F266,MAX(0,Sources!$C$8-(G266-F266)))*Sources!$C$6+(F266-MIN(F266,MAX(0,Sources!$C$8-(G266-F266))))*Sources!$C$7,2))</f>
      </c>
    </row>
    <row r="267" ht="18" customHeight="1" spans="2:8" x14ac:dyDescent="0.25">
      <c r="B267" s="42"/>
      <c r="C267" s="24"/>
      <c r="D267" s="24"/>
      <c r="E267" s="24"/>
      <c r="F267" s="43"/>
      <c r="G267" s="44">
        <f>IF(F267="","",SUM($F$6:F267))</f>
      </c>
      <c r="H267" s="36">
        <f>IF(F267="","",ROUND(MIN(F267,MAX(0,Sources!$C$8-(G267-F267)))*Sources!$C$6+(F267-MIN(F267,MAX(0,Sources!$C$8-(G267-F267))))*Sources!$C$7,2))</f>
      </c>
    </row>
    <row r="268" ht="18" customHeight="1" spans="2:8" x14ac:dyDescent="0.25">
      <c r="B268" s="42"/>
      <c r="C268" s="24"/>
      <c r="D268" s="24"/>
      <c r="E268" s="24"/>
      <c r="F268" s="43"/>
      <c r="G268" s="44">
        <f>IF(F268="","",SUM($F$6:F268))</f>
      </c>
      <c r="H268" s="36">
        <f>IF(F268="","",ROUND(MIN(F268,MAX(0,Sources!$C$8-(G268-F268)))*Sources!$C$6+(F268-MIN(F268,MAX(0,Sources!$C$8-(G268-F268))))*Sources!$C$7,2))</f>
      </c>
    </row>
    <row r="269" ht="18" customHeight="1" spans="2:8" x14ac:dyDescent="0.25">
      <c r="B269" s="42"/>
      <c r="C269" s="24"/>
      <c r="D269" s="24"/>
      <c r="E269" s="24"/>
      <c r="F269" s="43"/>
      <c r="G269" s="44">
        <f>IF(F269="","",SUM($F$6:F269))</f>
      </c>
      <c r="H269" s="36">
        <f>IF(F269="","",ROUND(MIN(F269,MAX(0,Sources!$C$8-(G269-F269)))*Sources!$C$6+(F269-MIN(F269,MAX(0,Sources!$C$8-(G269-F269))))*Sources!$C$7,2))</f>
      </c>
    </row>
    <row r="270" ht="18" customHeight="1" spans="2:8" x14ac:dyDescent="0.25">
      <c r="B270" s="42"/>
      <c r="C270" s="24"/>
      <c r="D270" s="24"/>
      <c r="E270" s="24"/>
      <c r="F270" s="43"/>
      <c r="G270" s="44">
        <f>IF(F270="","",SUM($F$6:F270))</f>
      </c>
      <c r="H270" s="36">
        <f>IF(F270="","",ROUND(MIN(F270,MAX(0,Sources!$C$8-(G270-F270)))*Sources!$C$6+(F270-MIN(F270,MAX(0,Sources!$C$8-(G270-F270))))*Sources!$C$7,2))</f>
      </c>
    </row>
    <row r="271" ht="18" customHeight="1" spans="2:8" x14ac:dyDescent="0.25">
      <c r="B271" s="42"/>
      <c r="C271" s="24"/>
      <c r="D271" s="24"/>
      <c r="E271" s="24"/>
      <c r="F271" s="43"/>
      <c r="G271" s="44">
        <f>IF(F271="","",SUM($F$6:F271))</f>
      </c>
      <c r="H271" s="36">
        <f>IF(F271="","",ROUND(MIN(F271,MAX(0,Sources!$C$8-(G271-F271)))*Sources!$C$6+(F271-MIN(F271,MAX(0,Sources!$C$8-(G271-F271))))*Sources!$C$7,2))</f>
      </c>
    </row>
    <row r="272" ht="18" customHeight="1" spans="2:8" x14ac:dyDescent="0.25">
      <c r="B272" s="42"/>
      <c r="C272" s="24"/>
      <c r="D272" s="24"/>
      <c r="E272" s="24"/>
      <c r="F272" s="43"/>
      <c r="G272" s="44">
        <f>IF(F272="","",SUM($F$6:F272))</f>
      </c>
      <c r="H272" s="36">
        <f>IF(F272="","",ROUND(MIN(F272,MAX(0,Sources!$C$8-(G272-F272)))*Sources!$C$6+(F272-MIN(F272,MAX(0,Sources!$C$8-(G272-F272))))*Sources!$C$7,2))</f>
      </c>
    </row>
    <row r="273" ht="18" customHeight="1" spans="2:8" x14ac:dyDescent="0.25">
      <c r="B273" s="42"/>
      <c r="C273" s="24"/>
      <c r="D273" s="24"/>
      <c r="E273" s="24"/>
      <c r="F273" s="43"/>
      <c r="G273" s="44">
        <f>IF(F273="","",SUM($F$6:F273))</f>
      </c>
      <c r="H273" s="36">
        <f>IF(F273="","",ROUND(MIN(F273,MAX(0,Sources!$C$8-(G273-F273)))*Sources!$C$6+(F273-MIN(F273,MAX(0,Sources!$C$8-(G273-F273))))*Sources!$C$7,2))</f>
      </c>
    </row>
    <row r="274" ht="18" customHeight="1" spans="2:8" x14ac:dyDescent="0.25">
      <c r="B274" s="42"/>
      <c r="C274" s="24"/>
      <c r="D274" s="24"/>
      <c r="E274" s="24"/>
      <c r="F274" s="43"/>
      <c r="G274" s="44">
        <f>IF(F274="","",SUM($F$6:F274))</f>
      </c>
      <c r="H274" s="36">
        <f>IF(F274="","",ROUND(MIN(F274,MAX(0,Sources!$C$8-(G274-F274)))*Sources!$C$6+(F274-MIN(F274,MAX(0,Sources!$C$8-(G274-F274))))*Sources!$C$7,2))</f>
      </c>
    </row>
    <row r="275" ht="18" customHeight="1" spans="2:8" x14ac:dyDescent="0.25">
      <c r="B275" s="42"/>
      <c r="C275" s="24"/>
      <c r="D275" s="24"/>
      <c r="E275" s="24"/>
      <c r="F275" s="43"/>
      <c r="G275" s="44">
        <f>IF(F275="","",SUM($F$6:F275))</f>
      </c>
      <c r="H275" s="36">
        <f>IF(F275="","",ROUND(MIN(F275,MAX(0,Sources!$C$8-(G275-F275)))*Sources!$C$6+(F275-MIN(F275,MAX(0,Sources!$C$8-(G275-F275))))*Sources!$C$7,2))</f>
      </c>
    </row>
    <row r="276" ht="18" customHeight="1" spans="2:8" x14ac:dyDescent="0.25">
      <c r="B276" s="42"/>
      <c r="C276" s="24"/>
      <c r="D276" s="24"/>
      <c r="E276" s="24"/>
      <c r="F276" s="43"/>
      <c r="G276" s="44">
        <f>IF(F276="","",SUM($F$6:F276))</f>
      </c>
      <c r="H276" s="36">
        <f>IF(F276="","",ROUND(MIN(F276,MAX(0,Sources!$C$8-(G276-F276)))*Sources!$C$6+(F276-MIN(F276,MAX(0,Sources!$C$8-(G276-F276))))*Sources!$C$7,2))</f>
      </c>
    </row>
    <row r="277" ht="18" customHeight="1" spans="2:8" x14ac:dyDescent="0.25">
      <c r="B277" s="42"/>
      <c r="C277" s="24"/>
      <c r="D277" s="24"/>
      <c r="E277" s="24"/>
      <c r="F277" s="43"/>
      <c r="G277" s="44">
        <f>IF(F277="","",SUM($F$6:F277))</f>
      </c>
      <c r="H277" s="36">
        <f>IF(F277="","",ROUND(MIN(F277,MAX(0,Sources!$C$8-(G277-F277)))*Sources!$C$6+(F277-MIN(F277,MAX(0,Sources!$C$8-(G277-F277))))*Sources!$C$7,2))</f>
      </c>
    </row>
    <row r="278" ht="18" customHeight="1" spans="2:8" x14ac:dyDescent="0.25">
      <c r="B278" s="42"/>
      <c r="C278" s="24"/>
      <c r="D278" s="24"/>
      <c r="E278" s="24"/>
      <c r="F278" s="43"/>
      <c r="G278" s="44">
        <f>IF(F278="","",SUM($F$6:F278))</f>
      </c>
      <c r="H278" s="36">
        <f>IF(F278="","",ROUND(MIN(F278,MAX(0,Sources!$C$8-(G278-F278)))*Sources!$C$6+(F278-MIN(F278,MAX(0,Sources!$C$8-(G278-F278))))*Sources!$C$7,2))</f>
      </c>
    </row>
    <row r="279" ht="18" customHeight="1" spans="2:8" x14ac:dyDescent="0.25">
      <c r="B279" s="42"/>
      <c r="C279" s="24"/>
      <c r="D279" s="24"/>
      <c r="E279" s="24"/>
      <c r="F279" s="43"/>
      <c r="G279" s="44">
        <f>IF(F279="","",SUM($F$6:F279))</f>
      </c>
      <c r="H279" s="36">
        <f>IF(F279="","",ROUND(MIN(F279,MAX(0,Sources!$C$8-(G279-F279)))*Sources!$C$6+(F279-MIN(F279,MAX(0,Sources!$C$8-(G279-F279))))*Sources!$C$7,2))</f>
      </c>
    </row>
    <row r="280" ht="18" customHeight="1" spans="2:8" x14ac:dyDescent="0.25">
      <c r="B280" s="42"/>
      <c r="C280" s="24"/>
      <c r="D280" s="24"/>
      <c r="E280" s="24"/>
      <c r="F280" s="43"/>
      <c r="G280" s="44">
        <f>IF(F280="","",SUM($F$6:F280))</f>
      </c>
      <c r="H280" s="36">
        <f>IF(F280="","",ROUND(MIN(F280,MAX(0,Sources!$C$8-(G280-F280)))*Sources!$C$6+(F280-MIN(F280,MAX(0,Sources!$C$8-(G280-F280))))*Sources!$C$7,2))</f>
      </c>
    </row>
    <row r="281" ht="18" customHeight="1" spans="2:8" x14ac:dyDescent="0.25">
      <c r="B281" s="42"/>
      <c r="C281" s="24"/>
      <c r="D281" s="24"/>
      <c r="E281" s="24"/>
      <c r="F281" s="43"/>
      <c r="G281" s="44">
        <f>IF(F281="","",SUM($F$6:F281))</f>
      </c>
      <c r="H281" s="36">
        <f>IF(F281="","",ROUND(MIN(F281,MAX(0,Sources!$C$8-(G281-F281)))*Sources!$C$6+(F281-MIN(F281,MAX(0,Sources!$C$8-(G281-F281))))*Sources!$C$7,2))</f>
      </c>
    </row>
    <row r="282" ht="18" customHeight="1" spans="2:8" x14ac:dyDescent="0.25">
      <c r="B282" s="42"/>
      <c r="C282" s="24"/>
      <c r="D282" s="24"/>
      <c r="E282" s="24"/>
      <c r="F282" s="43"/>
      <c r="G282" s="44">
        <f>IF(F282="","",SUM($F$6:F282))</f>
      </c>
      <c r="H282" s="36">
        <f>IF(F282="","",ROUND(MIN(F282,MAX(0,Sources!$C$8-(G282-F282)))*Sources!$C$6+(F282-MIN(F282,MAX(0,Sources!$C$8-(G282-F282))))*Sources!$C$7,2))</f>
      </c>
    </row>
    <row r="283" ht="18" customHeight="1" spans="2:8" x14ac:dyDescent="0.25">
      <c r="B283" s="42"/>
      <c r="C283" s="24"/>
      <c r="D283" s="24"/>
      <c r="E283" s="24"/>
      <c r="F283" s="43"/>
      <c r="G283" s="44">
        <f>IF(F283="","",SUM($F$6:F283))</f>
      </c>
      <c r="H283" s="36">
        <f>IF(F283="","",ROUND(MIN(F283,MAX(0,Sources!$C$8-(G283-F283)))*Sources!$C$6+(F283-MIN(F283,MAX(0,Sources!$C$8-(G283-F283))))*Sources!$C$7,2))</f>
      </c>
    </row>
    <row r="284" ht="18" customHeight="1" spans="2:8" x14ac:dyDescent="0.25">
      <c r="B284" s="42"/>
      <c r="C284" s="24"/>
      <c r="D284" s="24"/>
      <c r="E284" s="24"/>
      <c r="F284" s="43"/>
      <c r="G284" s="44">
        <f>IF(F284="","",SUM($F$6:F284))</f>
      </c>
      <c r="H284" s="36">
        <f>IF(F284="","",ROUND(MIN(F284,MAX(0,Sources!$C$8-(G284-F284)))*Sources!$C$6+(F284-MIN(F284,MAX(0,Sources!$C$8-(G284-F284))))*Sources!$C$7,2))</f>
      </c>
    </row>
    <row r="285" ht="18" customHeight="1" spans="2:8" x14ac:dyDescent="0.25">
      <c r="B285" s="42"/>
      <c r="C285" s="24"/>
      <c r="D285" s="24"/>
      <c r="E285" s="24"/>
      <c r="F285" s="43"/>
      <c r="G285" s="44">
        <f>IF(F285="","",SUM($F$6:F285))</f>
      </c>
      <c r="H285" s="36">
        <f>IF(F285="","",ROUND(MIN(F285,MAX(0,Sources!$C$8-(G285-F285)))*Sources!$C$6+(F285-MIN(F285,MAX(0,Sources!$C$8-(G285-F285))))*Sources!$C$7,2))</f>
      </c>
    </row>
    <row r="286" ht="18" customHeight="1" spans="2:8" x14ac:dyDescent="0.25">
      <c r="B286" s="42"/>
      <c r="C286" s="24"/>
      <c r="D286" s="24"/>
      <c r="E286" s="24"/>
      <c r="F286" s="43"/>
      <c r="G286" s="44">
        <f>IF(F286="","",SUM($F$6:F286))</f>
      </c>
      <c r="H286" s="36">
        <f>IF(F286="","",ROUND(MIN(F286,MAX(0,Sources!$C$8-(G286-F286)))*Sources!$C$6+(F286-MIN(F286,MAX(0,Sources!$C$8-(G286-F286))))*Sources!$C$7,2))</f>
      </c>
    </row>
    <row r="287" ht="18" customHeight="1" spans="2:8" x14ac:dyDescent="0.25">
      <c r="B287" s="42"/>
      <c r="C287" s="24"/>
      <c r="D287" s="24"/>
      <c r="E287" s="24"/>
      <c r="F287" s="43"/>
      <c r="G287" s="44">
        <f>IF(F287="","",SUM($F$6:F287))</f>
      </c>
      <c r="H287" s="36">
        <f>IF(F287="","",ROUND(MIN(F287,MAX(0,Sources!$C$8-(G287-F287)))*Sources!$C$6+(F287-MIN(F287,MAX(0,Sources!$C$8-(G287-F287))))*Sources!$C$7,2))</f>
      </c>
    </row>
    <row r="288" ht="18" customHeight="1" spans="2:8" x14ac:dyDescent="0.25">
      <c r="B288" s="42"/>
      <c r="C288" s="24"/>
      <c r="D288" s="24"/>
      <c r="E288" s="24"/>
      <c r="F288" s="43"/>
      <c r="G288" s="44">
        <f>IF(F288="","",SUM($F$6:F288))</f>
      </c>
      <c r="H288" s="36">
        <f>IF(F288="","",ROUND(MIN(F288,MAX(0,Sources!$C$8-(G288-F288)))*Sources!$C$6+(F288-MIN(F288,MAX(0,Sources!$C$8-(G288-F288))))*Sources!$C$7,2))</f>
      </c>
    </row>
    <row r="289" ht="18" customHeight="1" spans="2:8" x14ac:dyDescent="0.25">
      <c r="B289" s="42"/>
      <c r="C289" s="24"/>
      <c r="D289" s="24"/>
      <c r="E289" s="24"/>
      <c r="F289" s="43"/>
      <c r="G289" s="44">
        <f>IF(F289="","",SUM($F$6:F289))</f>
      </c>
      <c r="H289" s="36">
        <f>IF(F289="","",ROUND(MIN(F289,MAX(0,Sources!$C$8-(G289-F289)))*Sources!$C$6+(F289-MIN(F289,MAX(0,Sources!$C$8-(G289-F289))))*Sources!$C$7,2))</f>
      </c>
    </row>
    <row r="290" ht="18" customHeight="1" spans="2:8" x14ac:dyDescent="0.25">
      <c r="B290" s="42"/>
      <c r="C290" s="24"/>
      <c r="D290" s="24"/>
      <c r="E290" s="24"/>
      <c r="F290" s="43"/>
      <c r="G290" s="44">
        <f>IF(F290="","",SUM($F$6:F290))</f>
      </c>
      <c r="H290" s="36">
        <f>IF(F290="","",ROUND(MIN(F290,MAX(0,Sources!$C$8-(G290-F290)))*Sources!$C$6+(F290-MIN(F290,MAX(0,Sources!$C$8-(G290-F290))))*Sources!$C$7,2))</f>
      </c>
    </row>
    <row r="291" ht="18" customHeight="1" spans="2:8" x14ac:dyDescent="0.25">
      <c r="B291" s="42"/>
      <c r="C291" s="24"/>
      <c r="D291" s="24"/>
      <c r="E291" s="24"/>
      <c r="F291" s="43"/>
      <c r="G291" s="44">
        <f>IF(F291="","",SUM($F$6:F291))</f>
      </c>
      <c r="H291" s="36">
        <f>IF(F291="","",ROUND(MIN(F291,MAX(0,Sources!$C$8-(G291-F291)))*Sources!$C$6+(F291-MIN(F291,MAX(0,Sources!$C$8-(G291-F291))))*Sources!$C$7,2))</f>
      </c>
    </row>
    <row r="292" ht="18" customHeight="1" spans="2:8" x14ac:dyDescent="0.25">
      <c r="B292" s="42"/>
      <c r="C292" s="24"/>
      <c r="D292" s="24"/>
      <c r="E292" s="24"/>
      <c r="F292" s="43"/>
      <c r="G292" s="44">
        <f>IF(F292="","",SUM($F$6:F292))</f>
      </c>
      <c r="H292" s="36">
        <f>IF(F292="","",ROUND(MIN(F292,MAX(0,Sources!$C$8-(G292-F292)))*Sources!$C$6+(F292-MIN(F292,MAX(0,Sources!$C$8-(G292-F292))))*Sources!$C$7,2))</f>
      </c>
    </row>
    <row r="293" ht="18" customHeight="1" spans="2:8" x14ac:dyDescent="0.25">
      <c r="B293" s="42"/>
      <c r="C293" s="24"/>
      <c r="D293" s="24"/>
      <c r="E293" s="24"/>
      <c r="F293" s="43"/>
      <c r="G293" s="44">
        <f>IF(F293="","",SUM($F$6:F293))</f>
      </c>
      <c r="H293" s="36">
        <f>IF(F293="","",ROUND(MIN(F293,MAX(0,Sources!$C$8-(G293-F293)))*Sources!$C$6+(F293-MIN(F293,MAX(0,Sources!$C$8-(G293-F293))))*Sources!$C$7,2))</f>
      </c>
    </row>
    <row r="294" ht="18" customHeight="1" spans="2:8" x14ac:dyDescent="0.25">
      <c r="B294" s="42"/>
      <c r="C294" s="24"/>
      <c r="D294" s="24"/>
      <c r="E294" s="24"/>
      <c r="F294" s="43"/>
      <c r="G294" s="44">
        <f>IF(F294="","",SUM($F$6:F294))</f>
      </c>
      <c r="H294" s="36">
        <f>IF(F294="","",ROUND(MIN(F294,MAX(0,Sources!$C$8-(G294-F294)))*Sources!$C$6+(F294-MIN(F294,MAX(0,Sources!$C$8-(G294-F294))))*Sources!$C$7,2))</f>
      </c>
    </row>
    <row r="295" ht="18" customHeight="1" spans="2:8" x14ac:dyDescent="0.25">
      <c r="B295" s="42"/>
      <c r="C295" s="24"/>
      <c r="D295" s="24"/>
      <c r="E295" s="24"/>
      <c r="F295" s="43"/>
      <c r="G295" s="44">
        <f>IF(F295="","",SUM($F$6:F295))</f>
      </c>
      <c r="H295" s="36">
        <f>IF(F295="","",ROUND(MIN(F295,MAX(0,Sources!$C$8-(G295-F295)))*Sources!$C$6+(F295-MIN(F295,MAX(0,Sources!$C$8-(G295-F295))))*Sources!$C$7,2))</f>
      </c>
    </row>
    <row r="296" ht="18" customHeight="1" spans="2:8" x14ac:dyDescent="0.25">
      <c r="B296" s="42"/>
      <c r="C296" s="24"/>
      <c r="D296" s="24"/>
      <c r="E296" s="24"/>
      <c r="F296" s="43"/>
      <c r="G296" s="44">
        <f>IF(F296="","",SUM($F$6:F296))</f>
      </c>
      <c r="H296" s="36">
        <f>IF(F296="","",ROUND(MIN(F296,MAX(0,Sources!$C$8-(G296-F296)))*Sources!$C$6+(F296-MIN(F296,MAX(0,Sources!$C$8-(G296-F296))))*Sources!$C$7,2))</f>
      </c>
    </row>
    <row r="297" ht="18" customHeight="1" spans="2:8" x14ac:dyDescent="0.25">
      <c r="B297" s="42"/>
      <c r="C297" s="24"/>
      <c r="D297" s="24"/>
      <c r="E297" s="24"/>
      <c r="F297" s="43"/>
      <c r="G297" s="44">
        <f>IF(F297="","",SUM($F$6:F297))</f>
      </c>
      <c r="H297" s="36">
        <f>IF(F297="","",ROUND(MIN(F297,MAX(0,Sources!$C$8-(G297-F297)))*Sources!$C$6+(F297-MIN(F297,MAX(0,Sources!$C$8-(G297-F297))))*Sources!$C$7,2))</f>
      </c>
    </row>
    <row r="298" ht="18" customHeight="1" spans="2:8" x14ac:dyDescent="0.25">
      <c r="B298" s="42"/>
      <c r="C298" s="24"/>
      <c r="D298" s="24"/>
      <c r="E298" s="24"/>
      <c r="F298" s="43"/>
      <c r="G298" s="44">
        <f>IF(F298="","",SUM($F$6:F298))</f>
      </c>
      <c r="H298" s="36">
        <f>IF(F298="","",ROUND(MIN(F298,MAX(0,Sources!$C$8-(G298-F298)))*Sources!$C$6+(F298-MIN(F298,MAX(0,Sources!$C$8-(G298-F298))))*Sources!$C$7,2))</f>
      </c>
    </row>
    <row r="299" ht="18" customHeight="1" spans="2:8" x14ac:dyDescent="0.25">
      <c r="B299" s="42"/>
      <c r="C299" s="24"/>
      <c r="D299" s="24"/>
      <c r="E299" s="24"/>
      <c r="F299" s="43"/>
      <c r="G299" s="44">
        <f>IF(F299="","",SUM($F$6:F299))</f>
      </c>
      <c r="H299" s="36">
        <f>IF(F299="","",ROUND(MIN(F299,MAX(0,Sources!$C$8-(G299-F299)))*Sources!$C$6+(F299-MIN(F299,MAX(0,Sources!$C$8-(G299-F299))))*Sources!$C$7,2))</f>
      </c>
    </row>
    <row r="300" ht="18" customHeight="1" spans="2:8" x14ac:dyDescent="0.25">
      <c r="B300" s="42"/>
      <c r="C300" s="24"/>
      <c r="D300" s="24"/>
      <c r="E300" s="24"/>
      <c r="F300" s="43"/>
      <c r="G300" s="44">
        <f>IF(F300="","",SUM($F$6:F300))</f>
      </c>
      <c r="H300" s="36">
        <f>IF(F300="","",ROUND(MIN(F300,MAX(0,Sources!$C$8-(G300-F300)))*Sources!$C$6+(F300-MIN(F300,MAX(0,Sources!$C$8-(G300-F300))))*Sources!$C$7,2))</f>
      </c>
    </row>
    <row r="301" ht="18" customHeight="1" spans="2:8" x14ac:dyDescent="0.25">
      <c r="B301" s="42"/>
      <c r="C301" s="24"/>
      <c r="D301" s="24"/>
      <c r="E301" s="24"/>
      <c r="F301" s="43"/>
      <c r="G301" s="44">
        <f>IF(F301="","",SUM($F$6:F301))</f>
      </c>
      <c r="H301" s="36">
        <f>IF(F301="","",ROUND(MIN(F301,MAX(0,Sources!$C$8-(G301-F301)))*Sources!$C$6+(F301-MIN(F301,MAX(0,Sources!$C$8-(G301-F301))))*Sources!$C$7,2))</f>
      </c>
    </row>
    <row r="302" ht="18" customHeight="1" spans="2:8" x14ac:dyDescent="0.25">
      <c r="B302" s="42"/>
      <c r="C302" s="24"/>
      <c r="D302" s="24"/>
      <c r="E302" s="24"/>
      <c r="F302" s="43"/>
      <c r="G302" s="44">
        <f>IF(F302="","",SUM($F$6:F302))</f>
      </c>
      <c r="H302" s="36">
        <f>IF(F302="","",ROUND(MIN(F302,MAX(0,Sources!$C$8-(G302-F302)))*Sources!$C$6+(F302-MIN(F302,MAX(0,Sources!$C$8-(G302-F302))))*Sources!$C$7,2))</f>
      </c>
    </row>
    <row r="303" ht="18" customHeight="1" spans="2:8" x14ac:dyDescent="0.25">
      <c r="B303" s="42"/>
      <c r="C303" s="24"/>
      <c r="D303" s="24"/>
      <c r="E303" s="24"/>
      <c r="F303" s="43"/>
      <c r="G303" s="44">
        <f>IF(F303="","",SUM($F$6:F303))</f>
      </c>
      <c r="H303" s="36">
        <f>IF(F303="","",ROUND(MIN(F303,MAX(0,Sources!$C$8-(G303-F303)))*Sources!$C$6+(F303-MIN(F303,MAX(0,Sources!$C$8-(G303-F303))))*Sources!$C$7,2))</f>
      </c>
    </row>
    <row r="304" ht="18" customHeight="1" spans="2:8" x14ac:dyDescent="0.25">
      <c r="B304" s="42"/>
      <c r="C304" s="24"/>
      <c r="D304" s="24"/>
      <c r="E304" s="24"/>
      <c r="F304" s="43"/>
      <c r="G304" s="44">
        <f>IF(F304="","",SUM($F$6:F304))</f>
      </c>
      <c r="H304" s="36">
        <f>IF(F304="","",ROUND(MIN(F304,MAX(0,Sources!$C$8-(G304-F304)))*Sources!$C$6+(F304-MIN(F304,MAX(0,Sources!$C$8-(G304-F304))))*Sources!$C$7,2))</f>
      </c>
    </row>
    <row r="305" ht="18" customHeight="1" spans="2:8" x14ac:dyDescent="0.25">
      <c r="B305" s="42"/>
      <c r="C305" s="24"/>
      <c r="D305" s="24"/>
      <c r="E305" s="24"/>
      <c r="F305" s="43"/>
      <c r="G305" s="44">
        <f>IF(F305="","",SUM($F$6:F305))</f>
      </c>
      <c r="H305" s="36">
        <f>IF(F305="","",ROUND(MIN(F305,MAX(0,Sources!$C$8-(G305-F305)))*Sources!$C$6+(F305-MIN(F305,MAX(0,Sources!$C$8-(G305-F305))))*Sources!$C$7,2))</f>
      </c>
    </row>
    <row r="306" ht="24" customHeight="1" spans="2:8" x14ac:dyDescent="0.25">
      <c r="B306" s="45" t="s">
        <v>53</v>
      </c>
      <c r="C306" s="45"/>
      <c r="D306" s="45"/>
      <c r="E306" s="45"/>
      <c r="F306" s="46">
        <f>SUM(F6:F305)</f>
        <v>0</v>
      </c>
      <c r="G306" s="45"/>
      <c r="H306" s="37">
        <f>SUM(H6:H305)</f>
        <v>0</v>
      </c>
    </row>
  </sheetData>
  <sheetProtection sheet="1" formatColumns="0" sort="0" autoFilter="0"/>
  <mergeCells count="1">
    <mergeCell ref="D1:H1"/>
  </mergeCells>
  <hyperlinks>
    <hyperlink ref="I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4"/>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6</v>
      </c>
      <c r="C1" s="26" t="s">
        <v>20</v>
      </c>
      <c r="D1" s="26"/>
      <c r="E1" s="27" t="s">
        <v>21</v>
      </c>
    </row>
    <row r="2" ht="18" customHeight="1" spans="2:2" x14ac:dyDescent="0.25">
      <c r="B2" s="28" t="s">
        <v>54</v>
      </c>
    </row>
    <row r="3" ht="6" customHeight="1" spans="2:4" x14ac:dyDescent="0.25">
      <c r="B3" s="29"/>
      <c r="C3" s="29"/>
      <c r="D3" s="29"/>
    </row>
    <row r="5" ht="20" customHeight="1" spans="2:3" x14ac:dyDescent="0.25">
      <c r="B5" s="47" t="s">
        <v>55</v>
      </c>
      <c r="C5" s="48">
        <f>SUM(Journeys!$F$6:$F$305)</f>
        <v>0</v>
      </c>
    </row>
    <row r="6" ht="20" customHeight="1" spans="2:3" x14ac:dyDescent="0.25">
      <c r="B6" s="47" t="s">
        <v>56</v>
      </c>
      <c r="C6" s="48">
        <f>MIN(C5,Sources!$C$8)</f>
        <v>0</v>
      </c>
    </row>
    <row r="7" ht="20" customHeight="1" spans="2:3" x14ac:dyDescent="0.25">
      <c r="B7" s="47" t="s">
        <v>57</v>
      </c>
      <c r="C7" s="48">
        <f>MAX(0,C5-Sources!$C$8)</f>
        <v>0</v>
      </c>
    </row>
    <row r="8" ht="24" customHeight="1" spans="2:4" x14ac:dyDescent="0.25">
      <c r="B8" s="45" t="s">
        <v>58</v>
      </c>
      <c r="C8" s="37">
        <f>SUM(Journeys!$H$6:$H$305)</f>
        <v>0</v>
      </c>
      <c r="D8" s="49"/>
    </row>
    <row r="10" ht="22" customHeight="1" spans="2:4" x14ac:dyDescent="0.25">
      <c r="B10" s="50" t="str">
        <f>IF(COUNTIFS(Journeys!$F$6:$F$305,"&lt;&gt;",Journeys!$B$6:$B$305,"&lt;"&amp;Sources!$C$9)+COUNTIFS(Journeys!$F$6:$F$305,"&lt;&gt;",Journeys!$B$6:$B$305,"&gt;"&amp;Sources!$C$10)&gt;0,"! Check: some journeys are dated outside the tax year","✓ Every journey is in the tax year")</f>
        <v>✓ Every journey is in the tax year</v>
      </c>
      <c r="C10" s="50"/>
      <c r="D10" s="50"/>
    </row>
    <row r="12" ht="22" customHeight="1" spans="2:4" x14ac:dyDescent="0.25">
      <c r="B12" s="50" t="str">
        <f>IF(COUNTIFS(Journeys!$F$6:$F$305,"&lt;&gt;",Journeys!$E$6:$E$305,"")&gt;0,"! Check: some journeys have no business reason","✓ Every journey has a business reason")</f>
        <v>✓ Every journey has a business reason</v>
      </c>
      <c r="C12" s="50"/>
      <c r="D12" s="50"/>
    </row>
    <row r="14" ht="22" customHeight="1" spans="2:4" x14ac:dyDescent="0.25">
      <c r="B14" s="50" t="str">
        <f>IF(COUNTIFS(Journeys!$F$6:$F$305,"&lt;&gt;",Journeys!$B$6:$B$305,"")&gt;0,"! Check: some journeys have no date","✓ Every journey has a date")</f>
        <v>✓ Every journey has a date</v>
      </c>
      <c r="C14" s="50"/>
      <c r="D14" s="50"/>
    </row>
  </sheetData>
  <sheetProtection sheet="1" formatColumns="0" sort="0" autoFilter="0"/>
  <mergeCells count="4">
    <mergeCell ref="C1:D1"/>
    <mergeCell ref="B10:D10"/>
    <mergeCell ref="B12:D12"/>
    <mergeCell ref="B14:D14"/>
  </mergeCells>
  <conditionalFormatting sqref="B10"/>
  <conditionalFormatting sqref="C10"/>
  <conditionalFormatting sqref="D10"/>
  <conditionalFormatting sqref="B12"/>
  <conditionalFormatting sqref="C12"/>
  <conditionalFormatting sqref="D12"/>
  <conditionalFormatting sqref="B14"/>
  <conditionalFormatting sqref="C14"/>
  <conditionalFormatting sqref="D14"/>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0"/>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5" width="13" customWidth="1"/>
    <col min="6" max="6" width="40" customWidth="1"/>
    <col min="7" max="7" width="13" customWidth="1"/>
  </cols>
  <sheetData>
    <row r="1" ht="32" customHeight="1" spans="2:8" x14ac:dyDescent="0.25">
      <c r="B1" s="25" t="s">
        <v>9</v>
      </c>
      <c r="C1" s="26" t="s">
        <v>20</v>
      </c>
      <c r="D1" s="26"/>
      <c r="E1" s="26"/>
      <c r="F1" s="26"/>
      <c r="G1" s="26"/>
      <c r="H1" s="27" t="s">
        <v>21</v>
      </c>
    </row>
    <row r="2" ht="18" customHeight="1" spans="2:2" x14ac:dyDescent="0.25">
      <c r="B2" s="28" t="s">
        <v>59</v>
      </c>
    </row>
    <row r="3" ht="6" customHeight="1" spans="2:7" x14ac:dyDescent="0.25">
      <c r="B3" s="29"/>
      <c r="C3" s="29"/>
      <c r="D3" s="29"/>
      <c r="E3" s="29"/>
      <c r="F3" s="29"/>
      <c r="G3" s="29"/>
    </row>
    <row r="4" ht="6" customHeight="1" x14ac:dyDescent="0.25"/>
    <row r="5" ht="22" customHeight="1" spans="2:7" x14ac:dyDescent="0.25">
      <c r="B5" s="40" t="s">
        <v>60</v>
      </c>
      <c r="C5" s="41" t="s">
        <v>61</v>
      </c>
      <c r="D5" s="41" t="s">
        <v>62</v>
      </c>
      <c r="E5" s="41" t="s">
        <v>12</v>
      </c>
      <c r="F5" s="40" t="s">
        <v>63</v>
      </c>
      <c r="G5" s="40" t="s">
        <v>64</v>
      </c>
    </row>
    <row r="6" ht="18" customHeight="1" spans="2:7" x14ac:dyDescent="0.25">
      <c r="B6" s="51" t="s">
        <v>65</v>
      </c>
      <c r="C6" s="52">
        <f>IF(Start!$G$23="2025 to 2026",D6,E6)</f>
        <v>0.55</v>
      </c>
      <c r="D6" s="53">
        <v>0.45</v>
      </c>
      <c r="E6" s="53">
        <v>0.55</v>
      </c>
      <c r="F6" s="54" t="s">
        <v>66</v>
      </c>
      <c r="G6" s="51" t="s">
        <v>67</v>
      </c>
    </row>
    <row r="7" ht="18" customHeight="1" spans="2:7" x14ac:dyDescent="0.25">
      <c r="B7" s="51" t="s">
        <v>68</v>
      </c>
      <c r="C7" s="52">
        <f>IF(Start!$G$23="2025 to 2026",D7,E7)</f>
        <v>0.25</v>
      </c>
      <c r="D7" s="53">
        <v>0.25</v>
      </c>
      <c r="E7" s="53">
        <v>0.25</v>
      </c>
      <c r="F7" s="54" t="s">
        <v>66</v>
      </c>
      <c r="G7" s="51" t="s">
        <v>67</v>
      </c>
    </row>
    <row r="8" ht="18" customHeight="1" spans="2:7" x14ac:dyDescent="0.25">
      <c r="B8" s="51" t="s">
        <v>69</v>
      </c>
      <c r="C8" s="55">
        <f>IF(Start!$G$23="2025 to 2026",D8,E8)</f>
        <v>10000</v>
      </c>
      <c r="D8" s="56">
        <v>10000</v>
      </c>
      <c r="E8" s="56">
        <v>10000</v>
      </c>
      <c r="F8" s="54" t="s">
        <v>66</v>
      </c>
      <c r="G8" s="51" t="s">
        <v>67</v>
      </c>
    </row>
    <row r="9" ht="18" customHeight="1" spans="2:7" x14ac:dyDescent="0.25">
      <c r="B9" s="51" t="s">
        <v>70</v>
      </c>
      <c r="C9" s="57">
        <f>IF(Start!$G$23="2025 to 2026",D9,E9)</f>
        <v>46118</v>
      </c>
      <c r="D9" s="58">
        <v>45753</v>
      </c>
      <c r="E9" s="58">
        <v>46118</v>
      </c>
      <c r="F9" s="54" t="s">
        <v>71</v>
      </c>
      <c r="G9" s="51" t="s">
        <v>67</v>
      </c>
    </row>
    <row r="10" ht="18" customHeight="1" spans="2:7" x14ac:dyDescent="0.25">
      <c r="B10" s="51" t="s">
        <v>72</v>
      </c>
      <c r="C10" s="57">
        <f>IF(Start!$G$23="2025 to 2026",D10,E10)</f>
        <v>46482</v>
      </c>
      <c r="D10" s="58">
        <v>46117</v>
      </c>
      <c r="E10" s="58">
        <v>46482</v>
      </c>
      <c r="F10" s="54" t="s">
        <v>71</v>
      </c>
      <c r="G10" s="51" t="s">
        <v>67</v>
      </c>
    </row>
  </sheetData>
  <sheetProtection sheet="1" formatColumns="0" sort="0" autoFilter="0"/>
  <mergeCells count="1">
    <mergeCell ref="C1:G1"/>
  </mergeCells>
  <hyperlinks>
    <hyperlink ref="H1" r:id="rId1" location="#'Start'!A1"/>
    <hyperlink ref="F6" r:id="rId2"/>
    <hyperlink ref="F7" r:id="rId3"/>
    <hyperlink ref="F8" r:id="rId4"/>
    <hyperlink ref="F9" r:id="rId5"/>
    <hyperlink ref="F10" r:id="rId6"/>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vt:lpstr>
      <vt:lpstr>How to use</vt:lpstr>
      <vt:lpstr>Journeys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Mileage log</dc:title>
  <dc:subject/>
  <dc:description/>
  <cp:keywords/>
  <cp:category/>
  <cp:lastModifiedBy>Neatsums Templates</cp:lastModifiedBy>
  <dcterms:created xsi:type="dcterms:W3CDTF">2026-10-18T09:00:00Z</dcterms:created>
  <dcterms:modified xsi:type="dcterms:W3CDTF">2026-10-18T09:00:00Z</dcterms:modified>
</cp:coreProperties>
</file>