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Deposits" state="visible" r:id="rId6"/>
    <sheet sheetId="4" name="Inspections" state="visible" r:id="rId7"/>
    <sheet sheetId="5" name="Summary" state="visible" r:id="rId8"/>
    <sheet sheetId="6" name="Sources" state="visible" r:id="rId9"/>
  </sheets>
  <definedNames>
    <definedName name="_xlnm.Print_Area" localSheetId="0">'Start'!$A1:$L34</definedName>
    <definedName name="_xlnm.Print_Area" localSheetId="1">'How to use'!$A1:$C41</definedName>
    <definedName name="_xlnm.Print_Titles" localSheetId="1">'How to use'!$1:$3</definedName>
    <definedName name="_xlnm.Print_Area" localSheetId="2">'Deposits'!$A1:$P306</definedName>
    <definedName name="_xlnm.Print_Titles" localSheetId="2">'Deposits'!$1:$5</definedName>
    <definedName name="_xlnm.Print_Area" localSheetId="3">'Inspections'!$A1:$I305</definedName>
    <definedName name="_xlnm.Print_Titles" localSheetId="3">'Inspections'!$1:$5</definedName>
    <definedName name="_xlnm.Print_Area" localSheetId="4">'Summary'!$A1:$D21</definedName>
    <definedName name="_xlnm.Print_Area" localSheetId="5">'Sources'!$A1:$E14</definedName>
    <definedName name="_xlnm.Print_Titles" localSheetId="5">'Sources'!$1:$5</definedName>
  </definedNames>
  <calcPr calcId="171027"/>
</workbook>
</file>

<file path=xl/sharedStrings.xml><?xml version="1.0" encoding="utf-8"?>
<sst xmlns="http://schemas.openxmlformats.org/spreadsheetml/2006/main" count="137" uniqueCount="104">
  <si>
    <t>Deposit and inspection log  ·  Rules checked October 2026</t>
  </si>
  <si>
    <t>How to use</t>
  </si>
  <si>
    <t>Neatsums Templates</t>
  </si>
  <si>
    <t>Deposit and inspection log</t>
  </si>
  <si>
    <t>Deposits</t>
  </si>
  <si>
    <t>For landlords keeping their own deposit and inspection records</t>
  </si>
  <si>
    <t>Inspections</t>
  </si>
  <si>
    <t>Rules checked October 2026</t>
  </si>
  <si>
    <t>Version 1.0, October 2026</t>
  </si>
  <si>
    <t>Summary</t>
  </si>
  <si>
    <t xml:space="preserve">A record for your own files. It doesn't protect a deposit or replace your deposit scheme's paperwork. It isn't legal advice. The rules are for England (and Wales where it says so), checked on 19 Oct 2026, and link to GOV.UK (Sources tab).
For your own records only. Don't sell, share or give away this template. Licence: templates.neatsums.co.uk/licence. © Neatsums.</t>
  </si>
  <si>
    <t>Sources</t>
  </si>
  <si>
    <t>Rules checked</t>
  </si>
  <si>
    <t>19 Oct 2026, England and Wales</t>
  </si>
  <si>
    <t>Contents</t>
  </si>
  <si>
    <t>Two minutes on how it works</t>
  </si>
  <si>
    <t>Each deposit, from taking it to giving it back</t>
  </si>
  <si>
    <t>Check-ins, visits and check-outs</t>
  </si>
  <si>
    <t>Deposits held and anything to look at</t>
  </si>
  <si>
    <t>Every rate and rule used, with its GOV.UK link</t>
  </si>
  <si>
    <t>Kept by</t>
  </si>
  <si>
    <t>Notes</t>
  </si>
  <si>
    <t>Deposit and inspection log · Rules checked October 2026</t>
  </si>
  <si>
    <t>Start</t>
  </si>
  <si>
    <t>Two minutes here saves a muddle later.</t>
  </si>
  <si>
    <t>What this does</t>
  </si>
  <si>
    <t>Keep one row for each tenancy deposit: when you got it, which scheme protects it, when you gave your tenants the required information, and when and how much you gave back. The log works out the date it had to be protected by, the deposit cap for the rent, and flags anything that looks late or over the cap. A second sheet records each inspection: check-in, mid-tenancy and check-out.</t>
  </si>
  <si>
    <t>A record for your own files. It doesn't protect a deposit or replace your deposit scheme's paperwork.</t>
  </si>
  <si>
    <t>Filling it in</t>
  </si>
  <si>
    <t>On the Deposits sheet, type one row per deposit: the property, the tenants, the tenancy start, the rent for a year (a monthly rent × 12), the deposit, the date you got it, the scheme, and the dates you protected it and gave the information. When the tenancy ends, type the date and amount you returned. On the Inspections sheet, type one row per visit.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</si>
  <si>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</si>
  <si>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</si>
  <si>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</si>
  <si>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</si>
  <si>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</si>
  <si>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</si>
  <si>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</si>
  <si>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</si>
  <si>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</si>
  <si>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The rules it checks</t>
  </si>
  <si>
    <t>GOV.UK says that in England and Wales you (or your letting agent) must put a deposit in a government-backed scheme within 30 days of getting it, and give your tenants the required information within 30 days too. The deposit must go back within 10 days of you both agreeing how much they get. In England the deposit can't be more than 5 weeks' rent where the annual rent is under £50,000, or 6 weeks' from £50,000 to £100,000; the Tenant Fees Act works out a week's rent as the annual rent divided by 52. GOV.UK says the Act doesn't apply where the annual rent is more than £100,000, so for those rents the log leaves the cap blank and doesn't check it. Scotland and Northern Ireland have their own schemes and rules. See the Sources tab for the links.</t>
  </si>
  <si>
    <t>What it doesn't do</t>
  </si>
  <si>
    <t>A record for your own files. It doesn't protect a deposit or replace your deposit scheme's paperwork. Your scheme's certificate and the information you gave your tenants are the records that count; keep them with this log. The inspection notes are your own; they aren't an inventory or a check-out report.</t>
  </si>
  <si>
    <t>Next year</t>
  </si>
  <si>
    <t>Rules can change. Unprotect the Sources sheet (Review, Unprotect Sheet; there's no password) and type the new figures from GOV.UK.</t>
  </si>
  <si>
    <t>Not legal advice</t>
  </si>
  <si>
    <t>A record for your own files. It doesn't protect a deposit or replace your deposit scheme's paperwork. It isn't legal advice.</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</si>
  <si>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</si>
  <si>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</si>
  <si>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</si>
  <si>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A record for your own files. It doesn't protect a deposit or replace your deposit scheme's paperwork. One row per deposit.</t>
  </si>
  <si>
    <t>Property</t>
  </si>
  <si>
    <t>Tenants</t>
  </si>
  <si>
    <t>Tenancy start</t>
  </si>
  <si>
    <t>Rent a year</t>
  </si>
  <si>
    <t>Deposit</t>
  </si>
  <si>
    <t>Received on</t>
  </si>
  <si>
    <t>Scheme</t>
  </si>
  <si>
    <t>Protected on</t>
  </si>
  <si>
    <t>Information given</t>
  </si>
  <si>
    <t>Protect by</t>
  </si>
  <si>
    <t>Cap (England)</t>
  </si>
  <si>
    <t>Check</t>
  </si>
  <si>
    <t>Returned on</t>
  </si>
  <si>
    <t>Amount returned</t>
  </si>
  <si>
    <t>Kept</t>
  </si>
  <si>
    <t>Total</t>
  </si>
  <si>
    <t>One row per visit. Keep the photos or report somewhere safe and note where.</t>
  </si>
  <si>
    <t>Date</t>
  </si>
  <si>
    <t>Type</t>
  </si>
  <si>
    <t>Done by</t>
  </si>
  <si>
    <t>What you found</t>
  </si>
  <si>
    <t>Photos or report kept at</t>
  </si>
  <si>
    <t>Follow-up needed</t>
  </si>
  <si>
    <t>Follow-up done</t>
  </si>
  <si>
    <t>Deposits logged</t>
  </si>
  <si>
    <t>Deposits sheet</t>
  </si>
  <si>
    <t>Deposit money taken</t>
  </si>
  <si>
    <t>Column F</t>
  </si>
  <si>
    <t>Returned to tenants</t>
  </si>
  <si>
    <t>Column O</t>
  </si>
  <si>
    <t>Kept back from deposits returned</t>
  </si>
  <si>
    <t>Column P</t>
  </si>
  <si>
    <t>Still held, not yet returned</t>
  </si>
  <si>
    <t>Rates and rules this workbook uses, checked on 19 Oct 2026. Contains public sector information licensed under the Open Government Licence v3.0.</t>
  </si>
  <si>
    <t>What</t>
  </si>
  <si>
    <t>Figure</t>
  </si>
  <si>
    <t>Source</t>
  </si>
  <si>
    <t>Checked</t>
  </si>
  <si>
    <t>Days to protect a deposit in a government-backed scheme, from getting it (England and Wales)</t>
  </si>
  <si>
    <t>gov.uk/deposit-protection-schemes-and-landlords</t>
  </si>
  <si>
    <t>19 Oct 2026</t>
  </si>
  <si>
    <t>Days to give your tenants the required information, from getting the deposit</t>
  </si>
  <si>
    <t>gov.uk/deposit-protection-schemes-and-landlords/information-you-must-give-to-your-tenants</t>
  </si>
  <si>
    <t>Days to return the deposit once you both agree how much they get back</t>
  </si>
  <si>
    <t>Deposit cap in weeks' rent, annual rent under £50,000 (England only)</t>
  </si>
  <si>
    <t>gov.uk/guidance/fees-you-can-charge-as-part-of-a-tenancy</t>
  </si>
  <si>
    <t>Deposit cap in weeks' rent, annual rent £50,000 to £100,000 (England only)</t>
  </si>
  <si>
    <t>Annual rent where the 6-week cap starts</t>
  </si>
  <si>
    <t>One week's rent is the annual rent divided by</t>
  </si>
  <si>
    <t>legislation.gov.uk/ukpga/2019/4/schedule/1</t>
  </si>
  <si>
    <t>Schemes in England and Wales: Deposit Protection Service, MyDeposits, Tenancy Deposit Scheme</t>
  </si>
  <si>
    <t>3 schemes</t>
  </si>
  <si>
    <t>The Tenant Fees Act, and so the cap, doesn't apply where the annual rent is more 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</si>
</sst>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 mmm yyyy"/>
    <numFmt numFmtId="165" formatCode="£#,##0.00;&quot;−£&quot;#,##0.00;&quot;–&quot;"/>
    <numFmt numFmtId="166" formatCode="#,##0;&quot;−&quot;#,##0;&quot;–&quot;"/>
    <numFmt numFmtId="167" formatCode="£#,##0"/>
  </numFmts>
  <fonts count="17" x14ac:knownFonts="1">
    <font>
      <color theme="1"/>
      <family val="2"/>
      <scheme val="minor"/>
      <sz val="11"/>
      <name val="Calibri"/>
    </font>
    <font>
      <b/>
      <color rgb="FFFFFDF8"/>
      <sz val="14"/>
      <name val="Fraunces"/>
    </font>
    <font>
      <b/>
      <color rgb="FFFFFDF8"/>
      <sz val="11"/>
      <name val="IBM Plex Sans"/>
    </font>
    <font>
      <b/>
      <color rgb="FF465F1C"/>
      <sz val="10"/>
      <name val="IBM Plex Sans"/>
    </font>
    <font>
      <b/>
      <color rgb="FF1F2A37"/>
      <sz val="22"/>
      <name val="Fraunces"/>
    </font>
    <font>
      <color rgb="FF1F2A37"/>
      <sz val="12"/>
      <name val="IBM Plex Sans"/>
    </font>
    <font>
      <color rgb="FF545C68"/>
      <sz val="10"/>
      <name val="IBM Plex Sans"/>
    </font>
    <font>
      <color rgb="FF1F2A37"/>
      <sz val="11"/>
      <name val="IBM Plex Sans"/>
    </font>
    <font>
      <b/>
      <color rgb="FF1F2A37"/>
      <sz val="13"/>
      <name val="Fraunces"/>
    </font>
    <font>
      <u/>
      <color rgb="FF465F1C"/>
      <sz val="11"/>
      <name val="IBM Plex Sans"/>
    </font>
    <font>
      <b/>
      <color rgb="FF1F2A37"/>
      <sz val="18"/>
      <name val="Fraunces"/>
    </font>
    <font>
      <b/>
      <color rgb="FFFFFDF8"/>
      <sz val="10"/>
      <name val="IBM Plex Sans"/>
    </font>
    <font>
      <b/>
      <color rgb="FF1F2A37"/>
      <sz val="12"/>
      <name val="IBM Plex Sans"/>
    </font>
    <font>
      <b/>
      <color rgb="FF2D6A3E"/>
      <sz val="11"/>
      <name val="IBM Plex Sans"/>
    </font>
    <font>
      <b/>
      <color rgb="FF8A5000"/>
      <sz val="11"/>
      <name val="IBM Plex Sans"/>
    </font>
    <font>
      <b/>
      <color rgb="FF1F2A37"/>
      <sz val="10"/>
      <name val="IBM Plex Sans"/>
    </font>
    <font>
      <b/>
      <color rgb="FF1F2A37"/>
      <sz val="12"/>
      <name val="Fraunces"/>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8">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wrapText="1"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4" fontId="7" fillId="5" borderId="10" xfId="0" applyNumberFormat="1" applyFont="1" applyFill="1" applyBorder="1" applyProtection="1">
      <protection locked="0"/>
    </xf>
    <xf numFmtId="165" fontId="7" fillId="5" borderId="10" xfId="0" applyNumberFormat="1" applyFont="1" applyFill="1" applyBorder="1" applyProtection="1">
      <protection locked="0"/>
    </xf>
    <xf numFmtId="164" fontId="7" fillId="6" borderId="11" xfId="0" applyNumberFormat="1" applyFont="1" applyFill="1" applyBorder="1" applyProtection="1"/>
    <xf numFmtId="0" fontId="7" fillId="6" borderId="11" xfId="0" applyFont="1" applyFill="1" applyBorder="1" applyProtection="1"/>
    <xf numFmtId="0" fontId="16" fillId="3" borderId="15" xfId="0" applyFont="1" applyFill="1" applyBorder="1" applyAlignment="1" applyProtection="1">
      <alignment vertical="center"/>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165" fontId="7" fillId="6" borderId="11" xfId="0" applyNumberFormat="1" applyFont="1" applyFill="1" applyBorder="1" applyAlignment="1" applyProtection="1">
      <alignment horizontal="right" vertical="center"/>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167" fontId="7" fillId="5" borderId="10" xfId="0" applyNumberFormat="1" applyFont="1" applyFill="1" applyBorder="1" applyAlignment="1" applyProtection="1">
      <alignment horizontal="right" vertical="center"/>
    </xf>
    <xf numFmtId="0" fontId="7" fillId="5" borderId="10" xfId="0" applyFont="1" applyFill="1" applyBorder="1" applyAlignment="1" applyProtection="1">
      <alignment horizontal="righ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Deposits&apos;!A1" TargetMode="External"/><Relationship Id="rId3" Type="http://schemas.openxmlformats.org/officeDocument/2006/relationships/hyperlink" Target="#&apos;Inspections&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Deposits&apos;!A1" TargetMode="External"/><Relationship Id="rId8" Type="http://schemas.openxmlformats.org/officeDocument/2006/relationships/hyperlink" Target="#&apos;Inspections&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deposit-protection-schemes-and-landlords" TargetMode="External"/><Relationship Id="rId3" Type="http://schemas.openxmlformats.org/officeDocument/2006/relationships/hyperlink" Target="https://www.gov.uk/deposit-protection-schemes-and-landlords/information-you-must-give-to-your-tenants" TargetMode="External"/><Relationship Id="rId4" Type="http://schemas.openxmlformats.org/officeDocument/2006/relationships/hyperlink" Target="https://www.gov.uk/deposit-protection-schemes-and-landlords" TargetMode="External"/><Relationship Id="rId5" Type="http://schemas.openxmlformats.org/officeDocument/2006/relationships/hyperlink" Target="https://www.gov.uk/guidance/fees-you-can-charge-as-part-of-a-tenancy" TargetMode="External"/><Relationship Id="rId6" Type="http://schemas.openxmlformats.org/officeDocument/2006/relationships/hyperlink" Target="https://www.gov.uk/guidance/fees-you-can-charge-as-part-of-a-tenancy" TargetMode="External"/><Relationship Id="rId7" Type="http://schemas.openxmlformats.org/officeDocument/2006/relationships/hyperlink" Target="https://www.gov.uk/guidance/fees-you-can-charge-as-part-of-a-tenancy" TargetMode="External"/><Relationship Id="rId8" Type="http://schemas.openxmlformats.org/officeDocument/2006/relationships/hyperlink" Target="https://www.legislation.gov.uk/ukpga/2019/4/schedule/1" TargetMode="External"/><Relationship Id="rId9" Type="http://schemas.openxmlformats.org/officeDocument/2006/relationships/hyperlink" Target="https://www.gov.uk/deposit-protection-schemes-and-landlords" TargetMode="External"/><Relationship Id="rId10" Type="http://schemas.openxmlformats.org/officeDocument/2006/relationships/hyperlink" Target="https://www.gov.uk/guidance/fees-you-can-charge-as-part-of-a-tenan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t="s">
        <v>13</v>
      </c>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14</v>
      </c>
      <c r="F22" s="20"/>
      <c r="G22" s="20"/>
      <c r="H22" s="20"/>
      <c r="I22" s="20"/>
      <c r="J22" s="20"/>
      <c r="K22" s="4"/>
      <c r="L22" s="3"/>
    </row>
    <row r="23" ht="20" customHeight="1" spans="1:12" x14ac:dyDescent="0.25">
      <c r="A23" s="1"/>
      <c r="B23" s="1"/>
      <c r="C23" s="1"/>
      <c r="D23" s="2"/>
      <c r="E23" s="21" t="s">
        <v>1</v>
      </c>
      <c r="F23" s="22" t="s">
        <v>15</v>
      </c>
      <c r="G23" s="22"/>
      <c r="H23" s="22"/>
      <c r="I23" s="22"/>
      <c r="J23" s="22"/>
      <c r="K23" s="4"/>
      <c r="L23" s="3"/>
    </row>
    <row r="24" ht="20" customHeight="1" spans="1:12" x14ac:dyDescent="0.25">
      <c r="A24" s="1"/>
      <c r="B24" s="1"/>
      <c r="C24" s="1"/>
      <c r="D24" s="2"/>
      <c r="E24" s="21" t="s">
        <v>4</v>
      </c>
      <c r="F24" s="22" t="s">
        <v>16</v>
      </c>
      <c r="G24" s="22"/>
      <c r="H24" s="22"/>
      <c r="I24" s="22"/>
      <c r="J24" s="22"/>
      <c r="K24" s="4"/>
      <c r="L24" s="3"/>
    </row>
    <row r="25" ht="20" customHeight="1" spans="1:12" x14ac:dyDescent="0.25">
      <c r="A25" s="1"/>
      <c r="B25" s="1"/>
      <c r="C25" s="1"/>
      <c r="D25" s="2"/>
      <c r="E25" s="21" t="s">
        <v>6</v>
      </c>
      <c r="F25" s="22" t="s">
        <v>17</v>
      </c>
      <c r="G25" s="22"/>
      <c r="H25" s="22"/>
      <c r="I25" s="22"/>
      <c r="J25" s="22"/>
      <c r="K25" s="4"/>
      <c r="L25" s="3"/>
    </row>
    <row r="26" ht="20" customHeight="1" spans="1:12" x14ac:dyDescent="0.25">
      <c r="A26" s="1"/>
      <c r="B26" s="1"/>
      <c r="C26" s="1"/>
      <c r="D26" s="2"/>
      <c r="E26" s="21" t="s">
        <v>9</v>
      </c>
      <c r="F26" s="22" t="s">
        <v>18</v>
      </c>
      <c r="G26" s="22"/>
      <c r="H26" s="22"/>
      <c r="I26" s="22"/>
      <c r="J26" s="22"/>
      <c r="K26" s="4"/>
      <c r="L26" s="3"/>
    </row>
    <row r="27" ht="20" customHeight="1" spans="1:12" x14ac:dyDescent="0.25">
      <c r="A27" s="1"/>
      <c r="B27" s="1"/>
      <c r="C27" s="1"/>
      <c r="D27" s="2"/>
      <c r="E27" s="21" t="s">
        <v>11</v>
      </c>
      <c r="F27" s="22" t="s">
        <v>19</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20</v>
      </c>
      <c r="F29" s="3"/>
      <c r="G29" s="24"/>
      <c r="H29" s="24"/>
      <c r="I29" s="24"/>
      <c r="J29" s="24"/>
      <c r="K29" s="4"/>
      <c r="L29" s="3"/>
    </row>
    <row r="30" ht="20" customHeight="1" spans="1:12" x14ac:dyDescent="0.25">
      <c r="A30" s="1"/>
      <c r="B30" s="1"/>
      <c r="C30" s="1"/>
      <c r="D30" s="2"/>
      <c r="E30" s="23" t="s">
        <v>21</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Deposits'!A1"/>
    <hyperlink ref="L9" r:id="rId3" location="#'Inspections'!A1"/>
    <hyperlink ref="L12" r:id="rId4" location="#'Summary'!A1"/>
    <hyperlink ref="L15" r:id="rId5" location="#'Sources'!A1"/>
    <hyperlink ref="E23" r:id="rId6" location="#'How to use'!A1"/>
    <hyperlink ref="E24" r:id="rId7" location="#'Deposits'!A1"/>
    <hyperlink ref="E25" r:id="rId8" location="#'Inspections'!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9"/>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22</v>
      </c>
      <c r="D1" s="27" t="s">
        <v>23</v>
      </c>
    </row>
    <row r="2" ht="18" customHeight="1" spans="2:2" x14ac:dyDescent="0.25">
      <c r="B2" s="28" t="s">
        <v>24</v>
      </c>
    </row>
    <row r="3" ht="6" customHeight="1" spans="2:3" x14ac:dyDescent="0.25">
      <c r="B3" s="29"/>
      <c r="C3" s="29"/>
    </row>
    <row r="5" ht="26" customHeight="1" spans="2:3" x14ac:dyDescent="0.25">
      <c r="B5" s="30" t="s">
        <v>25</v>
      </c>
      <c r="C5" s="30"/>
    </row>
    <row r="6" ht="79" customHeight="1" spans="2:3" x14ac:dyDescent="0.25">
      <c r="B6" s="31" t="s">
        <v>26</v>
      </c>
      <c r="C6" s="31"/>
    </row>
    <row r="7" ht="34" customHeight="1" spans="2:3" x14ac:dyDescent="0.25">
      <c r="B7" s="31" t="s">
        <v>27</v>
      </c>
      <c r="C7" s="31"/>
    </row>
    <row r="9" ht="26" customHeight="1" spans="2:3" x14ac:dyDescent="0.25">
      <c r="B9" s="32" t="s">
        <v>28</v>
      </c>
      <c r="C9" s="32"/>
    </row>
    <row r="10" ht="79" customHeight="1" spans="2:3" x14ac:dyDescent="0.25">
      <c r="B10" s="31" t="s">
        <v>29</v>
      </c>
      <c r="C10" s="31"/>
    </row>
    <row r="12" ht="26" customHeight="1" spans="2:3" x14ac:dyDescent="0.25">
      <c r="B12" s="32" t="s">
        <v>30</v>
      </c>
      <c r="C12" s="32"/>
    </row>
    <row r="13" ht="22" customHeight="1" spans="2:3" x14ac:dyDescent="0.25">
      <c r="B13" s="33">
        <v>46118</v>
      </c>
      <c r="C13" s="34" t="s">
        <v>31</v>
      </c>
    </row>
    <row r="15" ht="22" customHeight="1" spans="2:3" x14ac:dyDescent="0.25">
      <c r="B15" s="35">
        <v>1324.25</v>
      </c>
      <c r="C15" s="34" t="s">
        <v>32</v>
      </c>
    </row>
    <row r="17" ht="22" customHeight="1" spans="2:3" x14ac:dyDescent="0.25">
      <c r="B17" s="36">
        <v>1234.5</v>
      </c>
      <c r="C17" s="34" t="s">
        <v>33</v>
      </c>
    </row>
    <row r="19" ht="22" customHeight="1" spans="2:3" x14ac:dyDescent="0.25">
      <c r="B19" s="37">
        <v>4213.8</v>
      </c>
      <c r="C19" s="34" t="s">
        <v>34</v>
      </c>
    </row>
    <row r="21" ht="22" customHeight="1" spans="2:3" x14ac:dyDescent="0.25">
      <c r="B21" s="38" t="s">
        <v>35</v>
      </c>
      <c r="C21" s="34" t="s">
        <v>36</v>
      </c>
    </row>
    <row r="23" ht="22" customHeight="1" spans="2:3" x14ac:dyDescent="0.25">
      <c r="B23" s="39" t="s">
        <v>37</v>
      </c>
      <c r="C23" s="34" t="s">
        <v>38</v>
      </c>
    </row>
    <row r="25" ht="26" customHeight="1" spans="2:3" x14ac:dyDescent="0.25">
      <c r="B25" s="32" t="s">
        <v>39</v>
      </c>
      <c r="C25" s="32"/>
    </row>
    <row r="26" ht="154" customHeight="1" spans="2:3" x14ac:dyDescent="0.25">
      <c r="B26" s="31" t="s">
        <v>40</v>
      </c>
      <c r="C26" s="31"/>
    </row>
    <row r="28" ht="26" customHeight="1" spans="2:3" x14ac:dyDescent="0.25">
      <c r="B28" s="32" t="s">
        <v>41</v>
      </c>
      <c r="C28" s="32"/>
    </row>
    <row r="29" ht="64" customHeight="1" spans="2:3" x14ac:dyDescent="0.25">
      <c r="B29" s="31" t="s">
        <v>42</v>
      </c>
      <c r="C29" s="31"/>
    </row>
    <row r="31" ht="26" customHeight="1" spans="2:3" x14ac:dyDescent="0.25">
      <c r="B31" s="32" t="s">
        <v>43</v>
      </c>
      <c r="C31" s="32"/>
    </row>
    <row r="32" ht="34" customHeight="1" spans="2:3" x14ac:dyDescent="0.25">
      <c r="B32" s="31" t="s">
        <v>44</v>
      </c>
      <c r="C32" s="31"/>
    </row>
    <row r="34" ht="26" customHeight="1" spans="2:3" x14ac:dyDescent="0.25">
      <c r="B34" s="32" t="s">
        <v>45</v>
      </c>
      <c r="C34" s="32"/>
    </row>
    <row r="35" ht="34" customHeight="1" spans="2:3" x14ac:dyDescent="0.25">
      <c r="B35" s="31" t="s">
        <v>46</v>
      </c>
      <c r="C35" s="31"/>
    </row>
    <row r="37" ht="26" customHeight="1" spans="2:3" x14ac:dyDescent="0.25">
      <c r="B37" s="32" t="s">
        <v>47</v>
      </c>
      <c r="C37" s="32"/>
    </row>
    <row r="38" ht="79" customHeight="1" spans="2:3" x14ac:dyDescent="0.25">
      <c r="B38" s="31" t="s">
        <v>48</v>
      </c>
      <c r="C38" s="31"/>
    </row>
    <row r="39" ht="19" customHeight="1" spans="2:3" x14ac:dyDescent="0.25">
      <c r="B39" s="31" t="s">
        <v>49</v>
      </c>
      <c r="C39" s="31"/>
    </row>
  </sheetData>
  <sheetProtection sheet="1" formatColumns="0" sort="0" autoFilter="0"/>
  <mergeCells count="17">
    <mergeCell ref="B5:C5"/>
    <mergeCell ref="B6:C6"/>
    <mergeCell ref="B7:C7"/>
    <mergeCell ref="B9:C9"/>
    <mergeCell ref="B10:C10"/>
    <mergeCell ref="B12:C12"/>
    <mergeCell ref="B25:C25"/>
    <mergeCell ref="B26:C26"/>
    <mergeCell ref="B28:C28"/>
    <mergeCell ref="B29:C29"/>
    <mergeCell ref="B31:C31"/>
    <mergeCell ref="B32:C32"/>
    <mergeCell ref="B34:C34"/>
    <mergeCell ref="B35:C35"/>
    <mergeCell ref="B37:C37"/>
    <mergeCell ref="B38:C38"/>
    <mergeCell ref="B39:C39"/>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0" customWidth="1"/>
    <col min="3" max="3" width="25" customWidth="1"/>
    <col min="4" max="4" width="13" customWidth="1"/>
    <col min="5" max="5" width="12" customWidth="1"/>
    <col min="6" max="6" width="11" customWidth="1"/>
    <col min="7" max="7" width="13" customWidth="1"/>
    <col min="8" max="8" width="28" customWidth="1"/>
    <col min="9" max="9" width="13" customWidth="1"/>
    <col min="10" max="10" width="17" customWidth="1"/>
    <col min="11" max="12" width="13" customWidth="1"/>
    <col min="13" max="13" width="34" customWidth="1"/>
    <col min="14" max="14" width="13" customWidth="1"/>
    <col min="15" max="15" width="15" customWidth="1"/>
    <col min="16" max="16" width="10" customWidth="1"/>
  </cols>
  <sheetData>
    <row r="1" ht="32" customHeight="1" spans="2:17" x14ac:dyDescent="0.25">
      <c r="B1" s="25" t="s">
        <v>4</v>
      </c>
      <c r="L1" s="26" t="s">
        <v>22</v>
      </c>
      <c r="M1" s="26"/>
      <c r="N1" s="26"/>
      <c r="O1" s="26"/>
      <c r="P1" s="26"/>
      <c r="Q1" s="27" t="s">
        <v>23</v>
      </c>
    </row>
    <row r="2" ht="18" customHeight="1" spans="2:2" x14ac:dyDescent="0.25">
      <c r="B2" s="28" t="s">
        <v>50</v>
      </c>
    </row>
    <row r="3" ht="6" customHeight="1" spans="2:16" x14ac:dyDescent="0.25">
      <c r="B3" s="29"/>
      <c r="C3" s="29"/>
      <c r="D3" s="29"/>
      <c r="E3" s="29"/>
      <c r="F3" s="29"/>
      <c r="G3" s="29"/>
      <c r="H3" s="29"/>
      <c r="I3" s="29"/>
      <c r="J3" s="29"/>
      <c r="K3" s="29"/>
      <c r="L3" s="29"/>
      <c r="M3" s="29"/>
      <c r="N3" s="29"/>
      <c r="O3" s="29"/>
      <c r="P3" s="29"/>
    </row>
    <row r="4" ht="6" customHeight="1" x14ac:dyDescent="0.25"/>
    <row r="5" ht="22" customHeight="1" spans="2:16" x14ac:dyDescent="0.25">
      <c r="B5" s="40" t="s">
        <v>51</v>
      </c>
      <c r="C5" s="40" t="s">
        <v>52</v>
      </c>
      <c r="D5" s="40" t="s">
        <v>53</v>
      </c>
      <c r="E5" s="41" t="s">
        <v>54</v>
      </c>
      <c r="F5" s="41" t="s">
        <v>55</v>
      </c>
      <c r="G5" s="40" t="s">
        <v>56</v>
      </c>
      <c r="H5" s="40" t="s">
        <v>57</v>
      </c>
      <c r="I5" s="40" t="s">
        <v>58</v>
      </c>
      <c r="J5" s="40" t="s">
        <v>59</v>
      </c>
      <c r="K5" s="40" t="s">
        <v>60</v>
      </c>
      <c r="L5" s="41" t="s">
        <v>61</v>
      </c>
      <c r="M5" s="40" t="s">
        <v>62</v>
      </c>
      <c r="N5" s="40" t="s">
        <v>63</v>
      </c>
      <c r="O5" s="41" t="s">
        <v>64</v>
      </c>
      <c r="P5" s="41" t="s">
        <v>65</v>
      </c>
    </row>
    <row r="6" ht="18" customHeight="1" spans="2:16" x14ac:dyDescent="0.25">
      <c r="B6" s="24"/>
      <c r="C6" s="24"/>
      <c r="D6" s="42"/>
      <c r="E6" s="43"/>
      <c r="F6" s="43"/>
      <c r="G6" s="42"/>
      <c r="H6" s="24"/>
      <c r="I6" s="42"/>
      <c r="J6" s="42"/>
      <c r="K6" s="44">
        <f>IF(G6="","",G6+Sources!$C$6)</f>
      </c>
      <c r="L6" s="36">
        <f>IF(OR(N(E6)=0,E6&gt;Sources!$C$14),"",ROUND(E6/Sources!$C$12*IF(E6&lt;Sources!$C$11,Sources!$C$9,Sources!$C$10),2))</f>
      </c>
      <c r="M6" s="45">
        <f>IF(F6="","",IF(AND(N(E6)&gt;0,E6&lt;=Sources!$C$14,F6&gt;L6),"! Over the cap",IF(I6="","! Not protected yet",IF(I6-G6&gt;Sources!$C$6,"! Protected after 30 days",IF(OR(J6="",J6-G6&gt;Sources!$C$7),"! Information not logged in 30 days","✓ Protected in time")))))</f>
      </c>
      <c r="N6" s="42"/>
      <c r="O6" s="43"/>
      <c r="P6" s="36">
        <f>IF(O6="","",ROUND(F6-O6,2))</f>
      </c>
    </row>
    <row r="7" ht="18" customHeight="1" spans="2:16" x14ac:dyDescent="0.25">
      <c r="B7" s="24"/>
      <c r="C7" s="24"/>
      <c r="D7" s="42"/>
      <c r="E7" s="43"/>
      <c r="F7" s="43"/>
      <c r="G7" s="42"/>
      <c r="H7" s="24"/>
      <c r="I7" s="42"/>
      <c r="J7" s="42"/>
      <c r="K7" s="44">
        <f>IF(G7="","",G7+Sources!$C$6)</f>
      </c>
      <c r="L7" s="36">
        <f>IF(OR(N(E7)=0,E7&gt;Sources!$C$14),"",ROUND(E7/Sources!$C$12*IF(E7&lt;Sources!$C$11,Sources!$C$9,Sources!$C$10),2))</f>
      </c>
      <c r="M7" s="45">
        <f>IF(F7="","",IF(AND(N(E7)&gt;0,E7&lt;=Sources!$C$14,F7&gt;L7),"! Over the cap",IF(I7="","! Not protected yet",IF(I7-G7&gt;Sources!$C$6,"! Protected after 30 days",IF(OR(J7="",J7-G7&gt;Sources!$C$7),"! Information not logged in 30 days","✓ Protected in time")))))</f>
      </c>
      <c r="N7" s="42"/>
      <c r="O7" s="43"/>
      <c r="P7" s="36">
        <f>IF(O7="","",ROUND(F7-O7,2))</f>
      </c>
    </row>
    <row r="8" ht="18" customHeight="1" spans="2:16" x14ac:dyDescent="0.25">
      <c r="B8" s="24"/>
      <c r="C8" s="24"/>
      <c r="D8" s="42"/>
      <c r="E8" s="43"/>
      <c r="F8" s="43"/>
      <c r="G8" s="42"/>
      <c r="H8" s="24"/>
      <c r="I8" s="42"/>
      <c r="J8" s="42"/>
      <c r="K8" s="44">
        <f>IF(G8="","",G8+Sources!$C$6)</f>
      </c>
      <c r="L8" s="36">
        <f>IF(OR(N(E8)=0,E8&gt;Sources!$C$14),"",ROUND(E8/Sources!$C$12*IF(E8&lt;Sources!$C$11,Sources!$C$9,Sources!$C$10),2))</f>
      </c>
      <c r="M8" s="45">
        <f>IF(F8="","",IF(AND(N(E8)&gt;0,E8&lt;=Sources!$C$14,F8&gt;L8),"! Over the cap",IF(I8="","! Not protected yet",IF(I8-G8&gt;Sources!$C$6,"! Protected after 30 days",IF(OR(J8="",J8-G8&gt;Sources!$C$7),"! Information not logged in 30 days","✓ Protected in time")))))</f>
      </c>
      <c r="N8" s="42"/>
      <c r="O8" s="43"/>
      <c r="P8" s="36">
        <f>IF(O8="","",ROUND(F8-O8,2))</f>
      </c>
    </row>
    <row r="9" ht="18" customHeight="1" spans="2:16" x14ac:dyDescent="0.25">
      <c r="B9" s="24"/>
      <c r="C9" s="24"/>
      <c r="D9" s="42"/>
      <c r="E9" s="43"/>
      <c r="F9" s="43"/>
      <c r="G9" s="42"/>
      <c r="H9" s="24"/>
      <c r="I9" s="42"/>
      <c r="J9" s="42"/>
      <c r="K9" s="44">
        <f>IF(G9="","",G9+Sources!$C$6)</f>
      </c>
      <c r="L9" s="36">
        <f>IF(OR(N(E9)=0,E9&gt;Sources!$C$14),"",ROUND(E9/Sources!$C$12*IF(E9&lt;Sources!$C$11,Sources!$C$9,Sources!$C$10),2))</f>
      </c>
      <c r="M9" s="45">
        <f>IF(F9="","",IF(AND(N(E9)&gt;0,E9&lt;=Sources!$C$14,F9&gt;L9),"! Over the cap",IF(I9="","! Not protected yet",IF(I9-G9&gt;Sources!$C$6,"! Protected after 30 days",IF(OR(J9="",J9-G9&gt;Sources!$C$7),"! Information not logged in 30 days","✓ Protected in time")))))</f>
      </c>
      <c r="N9" s="42"/>
      <c r="O9" s="43"/>
      <c r="P9" s="36">
        <f>IF(O9="","",ROUND(F9-O9,2))</f>
      </c>
    </row>
    <row r="10" ht="18" customHeight="1" spans="2:16" x14ac:dyDescent="0.25">
      <c r="B10" s="24"/>
      <c r="C10" s="24"/>
      <c r="D10" s="42"/>
      <c r="E10" s="43"/>
      <c r="F10" s="43"/>
      <c r="G10" s="42"/>
      <c r="H10" s="24"/>
      <c r="I10" s="42"/>
      <c r="J10" s="42"/>
      <c r="K10" s="44">
        <f>IF(G10="","",G10+Sources!$C$6)</f>
      </c>
      <c r="L10" s="36">
        <f>IF(OR(N(E10)=0,E10&gt;Sources!$C$14),"",ROUND(E10/Sources!$C$12*IF(E10&lt;Sources!$C$11,Sources!$C$9,Sources!$C$10),2))</f>
      </c>
      <c r="M10" s="45">
        <f>IF(F10="","",IF(AND(N(E10)&gt;0,E10&lt;=Sources!$C$14,F10&gt;L10),"! Over the cap",IF(I10="","! Not protected yet",IF(I10-G10&gt;Sources!$C$6,"! Protected after 30 days",IF(OR(J10="",J10-G10&gt;Sources!$C$7),"! Information not logged in 30 days","✓ Protected in time")))))</f>
      </c>
      <c r="N10" s="42"/>
      <c r="O10" s="43"/>
      <c r="P10" s="36">
        <f>IF(O10="","",ROUND(F10-O10,2))</f>
      </c>
    </row>
    <row r="11" ht="18" customHeight="1" spans="2:16" x14ac:dyDescent="0.25">
      <c r="B11" s="24"/>
      <c r="C11" s="24"/>
      <c r="D11" s="42"/>
      <c r="E11" s="43"/>
      <c r="F11" s="43"/>
      <c r="G11" s="42"/>
      <c r="H11" s="24"/>
      <c r="I11" s="42"/>
      <c r="J11" s="42"/>
      <c r="K11" s="44">
        <f>IF(G11="","",G11+Sources!$C$6)</f>
      </c>
      <c r="L11" s="36">
        <f>IF(OR(N(E11)=0,E11&gt;Sources!$C$14),"",ROUND(E11/Sources!$C$12*IF(E11&lt;Sources!$C$11,Sources!$C$9,Sources!$C$10),2))</f>
      </c>
      <c r="M11" s="45">
        <f>IF(F11="","",IF(AND(N(E11)&gt;0,E11&lt;=Sources!$C$14,F11&gt;L11),"! Over the cap",IF(I11="","! Not protected yet",IF(I11-G11&gt;Sources!$C$6,"! Protected after 30 days",IF(OR(J11="",J11-G11&gt;Sources!$C$7),"! Information not logged in 30 days","✓ Protected in time")))))</f>
      </c>
      <c r="N11" s="42"/>
      <c r="O11" s="43"/>
      <c r="P11" s="36">
        <f>IF(O11="","",ROUND(F11-O11,2))</f>
      </c>
    </row>
    <row r="12" ht="18" customHeight="1" spans="2:16" x14ac:dyDescent="0.25">
      <c r="B12" s="24"/>
      <c r="C12" s="24"/>
      <c r="D12" s="42"/>
      <c r="E12" s="43"/>
      <c r="F12" s="43"/>
      <c r="G12" s="42"/>
      <c r="H12" s="24"/>
      <c r="I12" s="42"/>
      <c r="J12" s="42"/>
      <c r="K12" s="44">
        <f>IF(G12="","",G12+Sources!$C$6)</f>
      </c>
      <c r="L12" s="36">
        <f>IF(OR(N(E12)=0,E12&gt;Sources!$C$14),"",ROUND(E12/Sources!$C$12*IF(E12&lt;Sources!$C$11,Sources!$C$9,Sources!$C$10),2))</f>
      </c>
      <c r="M12" s="45">
        <f>IF(F12="","",IF(AND(N(E12)&gt;0,E12&lt;=Sources!$C$14,F12&gt;L12),"! Over the cap",IF(I12="","! Not protected yet",IF(I12-G12&gt;Sources!$C$6,"! Protected after 30 days",IF(OR(J12="",J12-G12&gt;Sources!$C$7),"! Information not logged in 30 days","✓ Protected in time")))))</f>
      </c>
      <c r="N12" s="42"/>
      <c r="O12" s="43"/>
      <c r="P12" s="36">
        <f>IF(O12="","",ROUND(F12-O12,2))</f>
      </c>
    </row>
    <row r="13" ht="18" customHeight="1" spans="2:16" x14ac:dyDescent="0.25">
      <c r="B13" s="24"/>
      <c r="C13" s="24"/>
      <c r="D13" s="42"/>
      <c r="E13" s="43"/>
      <c r="F13" s="43"/>
      <c r="G13" s="42"/>
      <c r="H13" s="24"/>
      <c r="I13" s="42"/>
      <c r="J13" s="42"/>
      <c r="K13" s="44">
        <f>IF(G13="","",G13+Sources!$C$6)</f>
      </c>
      <c r="L13" s="36">
        <f>IF(OR(N(E13)=0,E13&gt;Sources!$C$14),"",ROUND(E13/Sources!$C$12*IF(E13&lt;Sources!$C$11,Sources!$C$9,Sources!$C$10),2))</f>
      </c>
      <c r="M13" s="45">
        <f>IF(F13="","",IF(AND(N(E13)&gt;0,E13&lt;=Sources!$C$14,F13&gt;L13),"! Over the cap",IF(I13="","! Not protected yet",IF(I13-G13&gt;Sources!$C$6,"! Protected after 30 days",IF(OR(J13="",J13-G13&gt;Sources!$C$7),"! Information not logged in 30 days","✓ Protected in time")))))</f>
      </c>
      <c r="N13" s="42"/>
      <c r="O13" s="43"/>
      <c r="P13" s="36">
        <f>IF(O13="","",ROUND(F13-O13,2))</f>
      </c>
    </row>
    <row r="14" ht="18" customHeight="1" spans="2:16" x14ac:dyDescent="0.25">
      <c r="B14" s="24"/>
      <c r="C14" s="24"/>
      <c r="D14" s="42"/>
      <c r="E14" s="43"/>
      <c r="F14" s="43"/>
      <c r="G14" s="42"/>
      <c r="H14" s="24"/>
      <c r="I14" s="42"/>
      <c r="J14" s="42"/>
      <c r="K14" s="44">
        <f>IF(G14="","",G14+Sources!$C$6)</f>
      </c>
      <c r="L14" s="36">
        <f>IF(OR(N(E14)=0,E14&gt;Sources!$C$14),"",ROUND(E14/Sources!$C$12*IF(E14&lt;Sources!$C$11,Sources!$C$9,Sources!$C$10),2))</f>
      </c>
      <c r="M14" s="45">
        <f>IF(F14="","",IF(AND(N(E14)&gt;0,E14&lt;=Sources!$C$14,F14&gt;L14),"! Over the cap",IF(I14="","! Not protected yet",IF(I14-G14&gt;Sources!$C$6,"! Protected after 30 days",IF(OR(J14="",J14-G14&gt;Sources!$C$7),"! Information not logged in 30 days","✓ Protected in time")))))</f>
      </c>
      <c r="N14" s="42"/>
      <c r="O14" s="43"/>
      <c r="P14" s="36">
        <f>IF(O14="","",ROUND(F14-O14,2))</f>
      </c>
    </row>
    <row r="15" ht="18" customHeight="1" spans="2:16" x14ac:dyDescent="0.25">
      <c r="B15" s="24"/>
      <c r="C15" s="24"/>
      <c r="D15" s="42"/>
      <c r="E15" s="43"/>
      <c r="F15" s="43"/>
      <c r="G15" s="42"/>
      <c r="H15" s="24"/>
      <c r="I15" s="42"/>
      <c r="J15" s="42"/>
      <c r="K15" s="44">
        <f>IF(G15="","",G15+Sources!$C$6)</f>
      </c>
      <c r="L15" s="36">
        <f>IF(OR(N(E15)=0,E15&gt;Sources!$C$14),"",ROUND(E15/Sources!$C$12*IF(E15&lt;Sources!$C$11,Sources!$C$9,Sources!$C$10),2))</f>
      </c>
      <c r="M15" s="45">
        <f>IF(F15="","",IF(AND(N(E15)&gt;0,E15&lt;=Sources!$C$14,F15&gt;L15),"! Over the cap",IF(I15="","! Not protected yet",IF(I15-G15&gt;Sources!$C$6,"! Protected after 30 days",IF(OR(J15="",J15-G15&gt;Sources!$C$7),"! Information not logged in 30 days","✓ Protected in time")))))</f>
      </c>
      <c r="N15" s="42"/>
      <c r="O15" s="43"/>
      <c r="P15" s="36">
        <f>IF(O15="","",ROUND(F15-O15,2))</f>
      </c>
    </row>
    <row r="16" ht="18" customHeight="1" spans="2:16" x14ac:dyDescent="0.25">
      <c r="B16" s="24"/>
      <c r="C16" s="24"/>
      <c r="D16" s="42"/>
      <c r="E16" s="43"/>
      <c r="F16" s="43"/>
      <c r="G16" s="42"/>
      <c r="H16" s="24"/>
      <c r="I16" s="42"/>
      <c r="J16" s="42"/>
      <c r="K16" s="44">
        <f>IF(G16="","",G16+Sources!$C$6)</f>
      </c>
      <c r="L16" s="36">
        <f>IF(OR(N(E16)=0,E16&gt;Sources!$C$14),"",ROUND(E16/Sources!$C$12*IF(E16&lt;Sources!$C$11,Sources!$C$9,Sources!$C$10),2))</f>
      </c>
      <c r="M16" s="45">
        <f>IF(F16="","",IF(AND(N(E16)&gt;0,E16&lt;=Sources!$C$14,F16&gt;L16),"! Over the cap",IF(I16="","! Not protected yet",IF(I16-G16&gt;Sources!$C$6,"! Protected after 30 days",IF(OR(J16="",J16-G16&gt;Sources!$C$7),"! Information not logged in 30 days","✓ Protected in time")))))</f>
      </c>
      <c r="N16" s="42"/>
      <c r="O16" s="43"/>
      <c r="P16" s="36">
        <f>IF(O16="","",ROUND(F16-O16,2))</f>
      </c>
    </row>
    <row r="17" ht="18" customHeight="1" spans="2:16" x14ac:dyDescent="0.25">
      <c r="B17" s="24"/>
      <c r="C17" s="24"/>
      <c r="D17" s="42"/>
      <c r="E17" s="43"/>
      <c r="F17" s="43"/>
      <c r="G17" s="42"/>
      <c r="H17" s="24"/>
      <c r="I17" s="42"/>
      <c r="J17" s="42"/>
      <c r="K17" s="44">
        <f>IF(G17="","",G17+Sources!$C$6)</f>
      </c>
      <c r="L17" s="36">
        <f>IF(OR(N(E17)=0,E17&gt;Sources!$C$14),"",ROUND(E17/Sources!$C$12*IF(E17&lt;Sources!$C$11,Sources!$C$9,Sources!$C$10),2))</f>
      </c>
      <c r="M17" s="45">
        <f>IF(F17="","",IF(AND(N(E17)&gt;0,E17&lt;=Sources!$C$14,F17&gt;L17),"! Over the cap",IF(I17="","! Not protected yet",IF(I17-G17&gt;Sources!$C$6,"! Protected after 30 days",IF(OR(J17="",J17-G17&gt;Sources!$C$7),"! Information not logged in 30 days","✓ Protected in time")))))</f>
      </c>
      <c r="N17" s="42"/>
      <c r="O17" s="43"/>
      <c r="P17" s="36">
        <f>IF(O17="","",ROUND(F17-O17,2))</f>
      </c>
    </row>
    <row r="18" ht="18" customHeight="1" spans="2:16" x14ac:dyDescent="0.25">
      <c r="B18" s="24"/>
      <c r="C18" s="24"/>
      <c r="D18" s="42"/>
      <c r="E18" s="43"/>
      <c r="F18" s="43"/>
      <c r="G18" s="42"/>
      <c r="H18" s="24"/>
      <c r="I18" s="42"/>
      <c r="J18" s="42"/>
      <c r="K18" s="44">
        <f>IF(G18="","",G18+Sources!$C$6)</f>
      </c>
      <c r="L18" s="36">
        <f>IF(OR(N(E18)=0,E18&gt;Sources!$C$14),"",ROUND(E18/Sources!$C$12*IF(E18&lt;Sources!$C$11,Sources!$C$9,Sources!$C$10),2))</f>
      </c>
      <c r="M18" s="45">
        <f>IF(F18="","",IF(AND(N(E18)&gt;0,E18&lt;=Sources!$C$14,F18&gt;L18),"! Over the cap",IF(I18="","! Not protected yet",IF(I18-G18&gt;Sources!$C$6,"! Protected after 30 days",IF(OR(J18="",J18-G18&gt;Sources!$C$7),"! Information not logged in 30 days","✓ Protected in time")))))</f>
      </c>
      <c r="N18" s="42"/>
      <c r="O18" s="43"/>
      <c r="P18" s="36">
        <f>IF(O18="","",ROUND(F18-O18,2))</f>
      </c>
    </row>
    <row r="19" ht="18" customHeight="1" spans="2:16" x14ac:dyDescent="0.25">
      <c r="B19" s="24"/>
      <c r="C19" s="24"/>
      <c r="D19" s="42"/>
      <c r="E19" s="43"/>
      <c r="F19" s="43"/>
      <c r="G19" s="42"/>
      <c r="H19" s="24"/>
      <c r="I19" s="42"/>
      <c r="J19" s="42"/>
      <c r="K19" s="44">
        <f>IF(G19="","",G19+Sources!$C$6)</f>
      </c>
      <c r="L19" s="36">
        <f>IF(OR(N(E19)=0,E19&gt;Sources!$C$14),"",ROUND(E19/Sources!$C$12*IF(E19&lt;Sources!$C$11,Sources!$C$9,Sources!$C$10),2))</f>
      </c>
      <c r="M19" s="45">
        <f>IF(F19="","",IF(AND(N(E19)&gt;0,E19&lt;=Sources!$C$14,F19&gt;L19),"! Over the cap",IF(I19="","! Not protected yet",IF(I19-G19&gt;Sources!$C$6,"! Protected after 30 days",IF(OR(J19="",J19-G19&gt;Sources!$C$7),"! Information not logged in 30 days","✓ Protected in time")))))</f>
      </c>
      <c r="N19" s="42"/>
      <c r="O19" s="43"/>
      <c r="P19" s="36">
        <f>IF(O19="","",ROUND(F19-O19,2))</f>
      </c>
    </row>
    <row r="20" ht="18" customHeight="1" spans="2:16" x14ac:dyDescent="0.25">
      <c r="B20" s="24"/>
      <c r="C20" s="24"/>
      <c r="D20" s="42"/>
      <c r="E20" s="43"/>
      <c r="F20" s="43"/>
      <c r="G20" s="42"/>
      <c r="H20" s="24"/>
      <c r="I20" s="42"/>
      <c r="J20" s="42"/>
      <c r="K20" s="44">
        <f>IF(G20="","",G20+Sources!$C$6)</f>
      </c>
      <c r="L20" s="36">
        <f>IF(OR(N(E20)=0,E20&gt;Sources!$C$14),"",ROUND(E20/Sources!$C$12*IF(E20&lt;Sources!$C$11,Sources!$C$9,Sources!$C$10),2))</f>
      </c>
      <c r="M20" s="45">
        <f>IF(F20="","",IF(AND(N(E20)&gt;0,E20&lt;=Sources!$C$14,F20&gt;L20),"! Over the cap",IF(I20="","! Not protected yet",IF(I20-G20&gt;Sources!$C$6,"! Protected after 30 days",IF(OR(J20="",J20-G20&gt;Sources!$C$7),"! Information not logged in 30 days","✓ Protected in time")))))</f>
      </c>
      <c r="N20" s="42"/>
      <c r="O20" s="43"/>
      <c r="P20" s="36">
        <f>IF(O20="","",ROUND(F20-O20,2))</f>
      </c>
    </row>
    <row r="21" ht="18" customHeight="1" spans="2:16" x14ac:dyDescent="0.25">
      <c r="B21" s="24"/>
      <c r="C21" s="24"/>
      <c r="D21" s="42"/>
      <c r="E21" s="43"/>
      <c r="F21" s="43"/>
      <c r="G21" s="42"/>
      <c r="H21" s="24"/>
      <c r="I21" s="42"/>
      <c r="J21" s="42"/>
      <c r="K21" s="44">
        <f>IF(G21="","",G21+Sources!$C$6)</f>
      </c>
      <c r="L21" s="36">
        <f>IF(OR(N(E21)=0,E21&gt;Sources!$C$14),"",ROUND(E21/Sources!$C$12*IF(E21&lt;Sources!$C$11,Sources!$C$9,Sources!$C$10),2))</f>
      </c>
      <c r="M21" s="45">
        <f>IF(F21="","",IF(AND(N(E21)&gt;0,E21&lt;=Sources!$C$14,F21&gt;L21),"! Over the cap",IF(I21="","! Not protected yet",IF(I21-G21&gt;Sources!$C$6,"! Protected after 30 days",IF(OR(J21="",J21-G21&gt;Sources!$C$7),"! Information not logged in 30 days","✓ Protected in time")))))</f>
      </c>
      <c r="N21" s="42"/>
      <c r="O21" s="43"/>
      <c r="P21" s="36">
        <f>IF(O21="","",ROUND(F21-O21,2))</f>
      </c>
    </row>
    <row r="22" ht="18" customHeight="1" spans="2:16" x14ac:dyDescent="0.25">
      <c r="B22" s="24"/>
      <c r="C22" s="24"/>
      <c r="D22" s="42"/>
      <c r="E22" s="43"/>
      <c r="F22" s="43"/>
      <c r="G22" s="42"/>
      <c r="H22" s="24"/>
      <c r="I22" s="42"/>
      <c r="J22" s="42"/>
      <c r="K22" s="44">
        <f>IF(G22="","",G22+Sources!$C$6)</f>
      </c>
      <c r="L22" s="36">
        <f>IF(OR(N(E22)=0,E22&gt;Sources!$C$14),"",ROUND(E22/Sources!$C$12*IF(E22&lt;Sources!$C$11,Sources!$C$9,Sources!$C$10),2))</f>
      </c>
      <c r="M22" s="45">
        <f>IF(F22="","",IF(AND(N(E22)&gt;0,E22&lt;=Sources!$C$14,F22&gt;L22),"! Over the cap",IF(I22="","! Not protected yet",IF(I22-G22&gt;Sources!$C$6,"! Protected after 30 days",IF(OR(J22="",J22-G22&gt;Sources!$C$7),"! Information not logged in 30 days","✓ Protected in time")))))</f>
      </c>
      <c r="N22" s="42"/>
      <c r="O22" s="43"/>
      <c r="P22" s="36">
        <f>IF(O22="","",ROUND(F22-O22,2))</f>
      </c>
    </row>
    <row r="23" ht="18" customHeight="1" spans="2:16" x14ac:dyDescent="0.25">
      <c r="B23" s="24"/>
      <c r="C23" s="24"/>
      <c r="D23" s="42"/>
      <c r="E23" s="43"/>
      <c r="F23" s="43"/>
      <c r="G23" s="42"/>
      <c r="H23" s="24"/>
      <c r="I23" s="42"/>
      <c r="J23" s="42"/>
      <c r="K23" s="44">
        <f>IF(G23="","",G23+Sources!$C$6)</f>
      </c>
      <c r="L23" s="36">
        <f>IF(OR(N(E23)=0,E23&gt;Sources!$C$14),"",ROUND(E23/Sources!$C$12*IF(E23&lt;Sources!$C$11,Sources!$C$9,Sources!$C$10),2))</f>
      </c>
      <c r="M23" s="45">
        <f>IF(F23="","",IF(AND(N(E23)&gt;0,E23&lt;=Sources!$C$14,F23&gt;L23),"! Over the cap",IF(I23="","! Not protected yet",IF(I23-G23&gt;Sources!$C$6,"! Protected after 30 days",IF(OR(J23="",J23-G23&gt;Sources!$C$7),"! Information not logged in 30 days","✓ Protected in time")))))</f>
      </c>
      <c r="N23" s="42"/>
      <c r="O23" s="43"/>
      <c r="P23" s="36">
        <f>IF(O23="","",ROUND(F23-O23,2))</f>
      </c>
    </row>
    <row r="24" ht="18" customHeight="1" spans="2:16" x14ac:dyDescent="0.25">
      <c r="B24" s="24"/>
      <c r="C24" s="24"/>
      <c r="D24" s="42"/>
      <c r="E24" s="43"/>
      <c r="F24" s="43"/>
      <c r="G24" s="42"/>
      <c r="H24" s="24"/>
      <c r="I24" s="42"/>
      <c r="J24" s="42"/>
      <c r="K24" s="44">
        <f>IF(G24="","",G24+Sources!$C$6)</f>
      </c>
      <c r="L24" s="36">
        <f>IF(OR(N(E24)=0,E24&gt;Sources!$C$14),"",ROUND(E24/Sources!$C$12*IF(E24&lt;Sources!$C$11,Sources!$C$9,Sources!$C$10),2))</f>
      </c>
      <c r="M24" s="45">
        <f>IF(F24="","",IF(AND(N(E24)&gt;0,E24&lt;=Sources!$C$14,F24&gt;L24),"! Over the cap",IF(I24="","! Not protected yet",IF(I24-G24&gt;Sources!$C$6,"! Protected after 30 days",IF(OR(J24="",J24-G24&gt;Sources!$C$7),"! Information not logged in 30 days","✓ Protected in time")))))</f>
      </c>
      <c r="N24" s="42"/>
      <c r="O24" s="43"/>
      <c r="P24" s="36">
        <f>IF(O24="","",ROUND(F24-O24,2))</f>
      </c>
    </row>
    <row r="25" ht="18" customHeight="1" spans="2:16" x14ac:dyDescent="0.25">
      <c r="B25" s="24"/>
      <c r="C25" s="24"/>
      <c r="D25" s="42"/>
      <c r="E25" s="43"/>
      <c r="F25" s="43"/>
      <c r="G25" s="42"/>
      <c r="H25" s="24"/>
      <c r="I25" s="42"/>
      <c r="J25" s="42"/>
      <c r="K25" s="44">
        <f>IF(G25="","",G25+Sources!$C$6)</f>
      </c>
      <c r="L25" s="36">
        <f>IF(OR(N(E25)=0,E25&gt;Sources!$C$14),"",ROUND(E25/Sources!$C$12*IF(E25&lt;Sources!$C$11,Sources!$C$9,Sources!$C$10),2))</f>
      </c>
      <c r="M25" s="45">
        <f>IF(F25="","",IF(AND(N(E25)&gt;0,E25&lt;=Sources!$C$14,F25&gt;L25),"! Over the cap",IF(I25="","! Not protected yet",IF(I25-G25&gt;Sources!$C$6,"! Protected after 30 days",IF(OR(J25="",J25-G25&gt;Sources!$C$7),"! Information not logged in 30 days","✓ Protected in time")))))</f>
      </c>
      <c r="N25" s="42"/>
      <c r="O25" s="43"/>
      <c r="P25" s="36">
        <f>IF(O25="","",ROUND(F25-O25,2))</f>
      </c>
    </row>
    <row r="26" ht="18" customHeight="1" spans="2:16" x14ac:dyDescent="0.25">
      <c r="B26" s="24"/>
      <c r="C26" s="24"/>
      <c r="D26" s="42"/>
      <c r="E26" s="43"/>
      <c r="F26" s="43"/>
      <c r="G26" s="42"/>
      <c r="H26" s="24"/>
      <c r="I26" s="42"/>
      <c r="J26" s="42"/>
      <c r="K26" s="44">
        <f>IF(G26="","",G26+Sources!$C$6)</f>
      </c>
      <c r="L26" s="36">
        <f>IF(OR(N(E26)=0,E26&gt;Sources!$C$14),"",ROUND(E26/Sources!$C$12*IF(E26&lt;Sources!$C$11,Sources!$C$9,Sources!$C$10),2))</f>
      </c>
      <c r="M26" s="45">
        <f>IF(F26="","",IF(AND(N(E26)&gt;0,E26&lt;=Sources!$C$14,F26&gt;L26),"! Over the cap",IF(I26="","! Not protected yet",IF(I26-G26&gt;Sources!$C$6,"! Protected after 30 days",IF(OR(J26="",J26-G26&gt;Sources!$C$7),"! Information not logged in 30 days","✓ Protected in time")))))</f>
      </c>
      <c r="N26" s="42"/>
      <c r="O26" s="43"/>
      <c r="P26" s="36">
        <f>IF(O26="","",ROUND(F26-O26,2))</f>
      </c>
    </row>
    <row r="27" ht="18" customHeight="1" spans="2:16" x14ac:dyDescent="0.25">
      <c r="B27" s="24"/>
      <c r="C27" s="24"/>
      <c r="D27" s="42"/>
      <c r="E27" s="43"/>
      <c r="F27" s="43"/>
      <c r="G27" s="42"/>
      <c r="H27" s="24"/>
      <c r="I27" s="42"/>
      <c r="J27" s="42"/>
      <c r="K27" s="44">
        <f>IF(G27="","",G27+Sources!$C$6)</f>
      </c>
      <c r="L27" s="36">
        <f>IF(OR(N(E27)=0,E27&gt;Sources!$C$14),"",ROUND(E27/Sources!$C$12*IF(E27&lt;Sources!$C$11,Sources!$C$9,Sources!$C$10),2))</f>
      </c>
      <c r="M27" s="45">
        <f>IF(F27="","",IF(AND(N(E27)&gt;0,E27&lt;=Sources!$C$14,F27&gt;L27),"! Over the cap",IF(I27="","! Not protected yet",IF(I27-G27&gt;Sources!$C$6,"! Protected after 30 days",IF(OR(J27="",J27-G27&gt;Sources!$C$7),"! Information not logged in 30 days","✓ Protected in time")))))</f>
      </c>
      <c r="N27" s="42"/>
      <c r="O27" s="43"/>
      <c r="P27" s="36">
        <f>IF(O27="","",ROUND(F27-O27,2))</f>
      </c>
    </row>
    <row r="28" ht="18" customHeight="1" spans="2:16" x14ac:dyDescent="0.25">
      <c r="B28" s="24"/>
      <c r="C28" s="24"/>
      <c r="D28" s="42"/>
      <c r="E28" s="43"/>
      <c r="F28" s="43"/>
      <c r="G28" s="42"/>
      <c r="H28" s="24"/>
      <c r="I28" s="42"/>
      <c r="J28" s="42"/>
      <c r="K28" s="44">
        <f>IF(G28="","",G28+Sources!$C$6)</f>
      </c>
      <c r="L28" s="36">
        <f>IF(OR(N(E28)=0,E28&gt;Sources!$C$14),"",ROUND(E28/Sources!$C$12*IF(E28&lt;Sources!$C$11,Sources!$C$9,Sources!$C$10),2))</f>
      </c>
      <c r="M28" s="45">
        <f>IF(F28="","",IF(AND(N(E28)&gt;0,E28&lt;=Sources!$C$14,F28&gt;L28),"! Over the cap",IF(I28="","! Not protected yet",IF(I28-G28&gt;Sources!$C$6,"! Protected after 30 days",IF(OR(J28="",J28-G28&gt;Sources!$C$7),"! Information not logged in 30 days","✓ Protected in time")))))</f>
      </c>
      <c r="N28" s="42"/>
      <c r="O28" s="43"/>
      <c r="P28" s="36">
        <f>IF(O28="","",ROUND(F28-O28,2))</f>
      </c>
    </row>
    <row r="29" ht="18" customHeight="1" spans="2:16" x14ac:dyDescent="0.25">
      <c r="B29" s="24"/>
      <c r="C29" s="24"/>
      <c r="D29" s="42"/>
      <c r="E29" s="43"/>
      <c r="F29" s="43"/>
      <c r="G29" s="42"/>
      <c r="H29" s="24"/>
      <c r="I29" s="42"/>
      <c r="J29" s="42"/>
      <c r="K29" s="44">
        <f>IF(G29="","",G29+Sources!$C$6)</f>
      </c>
      <c r="L29" s="36">
        <f>IF(OR(N(E29)=0,E29&gt;Sources!$C$14),"",ROUND(E29/Sources!$C$12*IF(E29&lt;Sources!$C$11,Sources!$C$9,Sources!$C$10),2))</f>
      </c>
      <c r="M29" s="45">
        <f>IF(F29="","",IF(AND(N(E29)&gt;0,E29&lt;=Sources!$C$14,F29&gt;L29),"! Over the cap",IF(I29="","! Not protected yet",IF(I29-G29&gt;Sources!$C$6,"! Protected after 30 days",IF(OR(J29="",J29-G29&gt;Sources!$C$7),"! Information not logged in 30 days","✓ Protected in time")))))</f>
      </c>
      <c r="N29" s="42"/>
      <c r="O29" s="43"/>
      <c r="P29" s="36">
        <f>IF(O29="","",ROUND(F29-O29,2))</f>
      </c>
    </row>
    <row r="30" ht="18" customHeight="1" spans="2:16" x14ac:dyDescent="0.25">
      <c r="B30" s="24"/>
      <c r="C30" s="24"/>
      <c r="D30" s="42"/>
      <c r="E30" s="43"/>
      <c r="F30" s="43"/>
      <c r="G30" s="42"/>
      <c r="H30" s="24"/>
      <c r="I30" s="42"/>
      <c r="J30" s="42"/>
      <c r="K30" s="44">
        <f>IF(G30="","",G30+Sources!$C$6)</f>
      </c>
      <c r="L30" s="36">
        <f>IF(OR(N(E30)=0,E30&gt;Sources!$C$14),"",ROUND(E30/Sources!$C$12*IF(E30&lt;Sources!$C$11,Sources!$C$9,Sources!$C$10),2))</f>
      </c>
      <c r="M30" s="45">
        <f>IF(F30="","",IF(AND(N(E30)&gt;0,E30&lt;=Sources!$C$14,F30&gt;L30),"! Over the cap",IF(I30="","! Not protected yet",IF(I30-G30&gt;Sources!$C$6,"! Protected after 30 days",IF(OR(J30="",J30-G30&gt;Sources!$C$7),"! Information not logged in 30 days","✓ Protected in time")))))</f>
      </c>
      <c r="N30" s="42"/>
      <c r="O30" s="43"/>
      <c r="P30" s="36">
        <f>IF(O30="","",ROUND(F30-O30,2))</f>
      </c>
    </row>
    <row r="31" ht="18" customHeight="1" spans="2:16" x14ac:dyDescent="0.25">
      <c r="B31" s="24"/>
      <c r="C31" s="24"/>
      <c r="D31" s="42"/>
      <c r="E31" s="43"/>
      <c r="F31" s="43"/>
      <c r="G31" s="42"/>
      <c r="H31" s="24"/>
      <c r="I31" s="42"/>
      <c r="J31" s="42"/>
      <c r="K31" s="44">
        <f>IF(G31="","",G31+Sources!$C$6)</f>
      </c>
      <c r="L31" s="36">
        <f>IF(OR(N(E31)=0,E31&gt;Sources!$C$14),"",ROUND(E31/Sources!$C$12*IF(E31&lt;Sources!$C$11,Sources!$C$9,Sources!$C$10),2))</f>
      </c>
      <c r="M31" s="45">
        <f>IF(F31="","",IF(AND(N(E31)&gt;0,E31&lt;=Sources!$C$14,F31&gt;L31),"! Over the cap",IF(I31="","! Not protected yet",IF(I31-G31&gt;Sources!$C$6,"! Protected after 30 days",IF(OR(J31="",J31-G31&gt;Sources!$C$7),"! Information not logged in 30 days","✓ Protected in time")))))</f>
      </c>
      <c r="N31" s="42"/>
      <c r="O31" s="43"/>
      <c r="P31" s="36">
        <f>IF(O31="","",ROUND(F31-O31,2))</f>
      </c>
    </row>
    <row r="32" ht="18" customHeight="1" spans="2:16" x14ac:dyDescent="0.25">
      <c r="B32" s="24"/>
      <c r="C32" s="24"/>
      <c r="D32" s="42"/>
      <c r="E32" s="43"/>
      <c r="F32" s="43"/>
      <c r="G32" s="42"/>
      <c r="H32" s="24"/>
      <c r="I32" s="42"/>
      <c r="J32" s="42"/>
      <c r="K32" s="44">
        <f>IF(G32="","",G32+Sources!$C$6)</f>
      </c>
      <c r="L32" s="36">
        <f>IF(OR(N(E32)=0,E32&gt;Sources!$C$14),"",ROUND(E32/Sources!$C$12*IF(E32&lt;Sources!$C$11,Sources!$C$9,Sources!$C$10),2))</f>
      </c>
      <c r="M32" s="45">
        <f>IF(F32="","",IF(AND(N(E32)&gt;0,E32&lt;=Sources!$C$14,F32&gt;L32),"! Over the cap",IF(I32="","! Not protected yet",IF(I32-G32&gt;Sources!$C$6,"! Protected after 30 days",IF(OR(J32="",J32-G32&gt;Sources!$C$7),"! Information not logged in 30 days","✓ Protected in time")))))</f>
      </c>
      <c r="N32" s="42"/>
      <c r="O32" s="43"/>
      <c r="P32" s="36">
        <f>IF(O32="","",ROUND(F32-O32,2))</f>
      </c>
    </row>
    <row r="33" ht="18" customHeight="1" spans="2:16" x14ac:dyDescent="0.25">
      <c r="B33" s="24"/>
      <c r="C33" s="24"/>
      <c r="D33" s="42"/>
      <c r="E33" s="43"/>
      <c r="F33" s="43"/>
      <c r="G33" s="42"/>
      <c r="H33" s="24"/>
      <c r="I33" s="42"/>
      <c r="J33" s="42"/>
      <c r="K33" s="44">
        <f>IF(G33="","",G33+Sources!$C$6)</f>
      </c>
      <c r="L33" s="36">
        <f>IF(OR(N(E33)=0,E33&gt;Sources!$C$14),"",ROUND(E33/Sources!$C$12*IF(E33&lt;Sources!$C$11,Sources!$C$9,Sources!$C$10),2))</f>
      </c>
      <c r="M33" s="45">
        <f>IF(F33="","",IF(AND(N(E33)&gt;0,E33&lt;=Sources!$C$14,F33&gt;L33),"! Over the cap",IF(I33="","! Not protected yet",IF(I33-G33&gt;Sources!$C$6,"! Protected after 30 days",IF(OR(J33="",J33-G33&gt;Sources!$C$7),"! Information not logged in 30 days","✓ Protected in time")))))</f>
      </c>
      <c r="N33" s="42"/>
      <c r="O33" s="43"/>
      <c r="P33" s="36">
        <f>IF(O33="","",ROUND(F33-O33,2))</f>
      </c>
    </row>
    <row r="34" ht="18" customHeight="1" spans="2:16" x14ac:dyDescent="0.25">
      <c r="B34" s="24"/>
      <c r="C34" s="24"/>
      <c r="D34" s="42"/>
      <c r="E34" s="43"/>
      <c r="F34" s="43"/>
      <c r="G34" s="42"/>
      <c r="H34" s="24"/>
      <c r="I34" s="42"/>
      <c r="J34" s="42"/>
      <c r="K34" s="44">
        <f>IF(G34="","",G34+Sources!$C$6)</f>
      </c>
      <c r="L34" s="36">
        <f>IF(OR(N(E34)=0,E34&gt;Sources!$C$14),"",ROUND(E34/Sources!$C$12*IF(E34&lt;Sources!$C$11,Sources!$C$9,Sources!$C$10),2))</f>
      </c>
      <c r="M34" s="45">
        <f>IF(F34="","",IF(AND(N(E34)&gt;0,E34&lt;=Sources!$C$14,F34&gt;L34),"! Over the cap",IF(I34="","! Not protected yet",IF(I34-G34&gt;Sources!$C$6,"! Protected after 30 days",IF(OR(J34="",J34-G34&gt;Sources!$C$7),"! Information not logged in 30 days","✓ Protected in time")))))</f>
      </c>
      <c r="N34" s="42"/>
      <c r="O34" s="43"/>
      <c r="P34" s="36">
        <f>IF(O34="","",ROUND(F34-O34,2))</f>
      </c>
    </row>
    <row r="35" ht="18" customHeight="1" spans="2:16" x14ac:dyDescent="0.25">
      <c r="B35" s="24"/>
      <c r="C35" s="24"/>
      <c r="D35" s="42"/>
      <c r="E35" s="43"/>
      <c r="F35" s="43"/>
      <c r="G35" s="42"/>
      <c r="H35" s="24"/>
      <c r="I35" s="42"/>
      <c r="J35" s="42"/>
      <c r="K35" s="44">
        <f>IF(G35="","",G35+Sources!$C$6)</f>
      </c>
      <c r="L35" s="36">
        <f>IF(OR(N(E35)=0,E35&gt;Sources!$C$14),"",ROUND(E35/Sources!$C$12*IF(E35&lt;Sources!$C$11,Sources!$C$9,Sources!$C$10),2))</f>
      </c>
      <c r="M35" s="45">
        <f>IF(F35="","",IF(AND(N(E35)&gt;0,E35&lt;=Sources!$C$14,F35&gt;L35),"! Over the cap",IF(I35="","! Not protected yet",IF(I35-G35&gt;Sources!$C$6,"! Protected after 30 days",IF(OR(J35="",J35-G35&gt;Sources!$C$7),"! Information not logged in 30 days","✓ Protected in time")))))</f>
      </c>
      <c r="N35" s="42"/>
      <c r="O35" s="43"/>
      <c r="P35" s="36">
        <f>IF(O35="","",ROUND(F35-O35,2))</f>
      </c>
    </row>
    <row r="36" ht="18" customHeight="1" spans="2:16" x14ac:dyDescent="0.25">
      <c r="B36" s="24"/>
      <c r="C36" s="24"/>
      <c r="D36" s="42"/>
      <c r="E36" s="43"/>
      <c r="F36" s="43"/>
      <c r="G36" s="42"/>
      <c r="H36" s="24"/>
      <c r="I36" s="42"/>
      <c r="J36" s="42"/>
      <c r="K36" s="44">
        <f>IF(G36="","",G36+Sources!$C$6)</f>
      </c>
      <c r="L36" s="36">
        <f>IF(OR(N(E36)=0,E36&gt;Sources!$C$14),"",ROUND(E36/Sources!$C$12*IF(E36&lt;Sources!$C$11,Sources!$C$9,Sources!$C$10),2))</f>
      </c>
      <c r="M36" s="45">
        <f>IF(F36="","",IF(AND(N(E36)&gt;0,E36&lt;=Sources!$C$14,F36&gt;L36),"! Over the cap",IF(I36="","! Not protected yet",IF(I36-G36&gt;Sources!$C$6,"! Protected after 30 days",IF(OR(J36="",J36-G36&gt;Sources!$C$7),"! Information not logged in 30 days","✓ Protected in time")))))</f>
      </c>
      <c r="N36" s="42"/>
      <c r="O36" s="43"/>
      <c r="P36" s="36">
        <f>IF(O36="","",ROUND(F36-O36,2))</f>
      </c>
    </row>
    <row r="37" ht="18" customHeight="1" spans="2:16" x14ac:dyDescent="0.25">
      <c r="B37" s="24"/>
      <c r="C37" s="24"/>
      <c r="D37" s="42"/>
      <c r="E37" s="43"/>
      <c r="F37" s="43"/>
      <c r="G37" s="42"/>
      <c r="H37" s="24"/>
      <c r="I37" s="42"/>
      <c r="J37" s="42"/>
      <c r="K37" s="44">
        <f>IF(G37="","",G37+Sources!$C$6)</f>
      </c>
      <c r="L37" s="36">
        <f>IF(OR(N(E37)=0,E37&gt;Sources!$C$14),"",ROUND(E37/Sources!$C$12*IF(E37&lt;Sources!$C$11,Sources!$C$9,Sources!$C$10),2))</f>
      </c>
      <c r="M37" s="45">
        <f>IF(F37="","",IF(AND(N(E37)&gt;0,E37&lt;=Sources!$C$14,F37&gt;L37),"! Over the cap",IF(I37="","! Not protected yet",IF(I37-G37&gt;Sources!$C$6,"! Protected after 30 days",IF(OR(J37="",J37-G37&gt;Sources!$C$7),"! Information not logged in 30 days","✓ Protected in time")))))</f>
      </c>
      <c r="N37" s="42"/>
      <c r="O37" s="43"/>
      <c r="P37" s="36">
        <f>IF(O37="","",ROUND(F37-O37,2))</f>
      </c>
    </row>
    <row r="38" ht="18" customHeight="1" spans="2:16" x14ac:dyDescent="0.25">
      <c r="B38" s="24"/>
      <c r="C38" s="24"/>
      <c r="D38" s="42"/>
      <c r="E38" s="43"/>
      <c r="F38" s="43"/>
      <c r="G38" s="42"/>
      <c r="H38" s="24"/>
      <c r="I38" s="42"/>
      <c r="J38" s="42"/>
      <c r="K38" s="44">
        <f>IF(G38="","",G38+Sources!$C$6)</f>
      </c>
      <c r="L38" s="36">
        <f>IF(OR(N(E38)=0,E38&gt;Sources!$C$14),"",ROUND(E38/Sources!$C$12*IF(E38&lt;Sources!$C$11,Sources!$C$9,Sources!$C$10),2))</f>
      </c>
      <c r="M38" s="45">
        <f>IF(F38="","",IF(AND(N(E38)&gt;0,E38&lt;=Sources!$C$14,F38&gt;L38),"! Over the cap",IF(I38="","! Not protected yet",IF(I38-G38&gt;Sources!$C$6,"! Protected after 30 days",IF(OR(J38="",J38-G38&gt;Sources!$C$7),"! Information not logged in 30 days","✓ Protected in time")))))</f>
      </c>
      <c r="N38" s="42"/>
      <c r="O38" s="43"/>
      <c r="P38" s="36">
        <f>IF(O38="","",ROUND(F38-O38,2))</f>
      </c>
    </row>
    <row r="39" ht="18" customHeight="1" spans="2:16" x14ac:dyDescent="0.25">
      <c r="B39" s="24"/>
      <c r="C39" s="24"/>
      <c r="D39" s="42"/>
      <c r="E39" s="43"/>
      <c r="F39" s="43"/>
      <c r="G39" s="42"/>
      <c r="H39" s="24"/>
      <c r="I39" s="42"/>
      <c r="J39" s="42"/>
      <c r="K39" s="44">
        <f>IF(G39="","",G39+Sources!$C$6)</f>
      </c>
      <c r="L39" s="36">
        <f>IF(OR(N(E39)=0,E39&gt;Sources!$C$14),"",ROUND(E39/Sources!$C$12*IF(E39&lt;Sources!$C$11,Sources!$C$9,Sources!$C$10),2))</f>
      </c>
      <c r="M39" s="45">
        <f>IF(F39="","",IF(AND(N(E39)&gt;0,E39&lt;=Sources!$C$14,F39&gt;L39),"! Over the cap",IF(I39="","! Not protected yet",IF(I39-G39&gt;Sources!$C$6,"! Protected after 30 days",IF(OR(J39="",J39-G39&gt;Sources!$C$7),"! Information not logged in 30 days","✓ Protected in time")))))</f>
      </c>
      <c r="N39" s="42"/>
      <c r="O39" s="43"/>
      <c r="P39" s="36">
        <f>IF(O39="","",ROUND(F39-O39,2))</f>
      </c>
    </row>
    <row r="40" ht="18" customHeight="1" spans="2:16" x14ac:dyDescent="0.25">
      <c r="B40" s="24"/>
      <c r="C40" s="24"/>
      <c r="D40" s="42"/>
      <c r="E40" s="43"/>
      <c r="F40" s="43"/>
      <c r="G40" s="42"/>
      <c r="H40" s="24"/>
      <c r="I40" s="42"/>
      <c r="J40" s="42"/>
      <c r="K40" s="44">
        <f>IF(G40="","",G40+Sources!$C$6)</f>
      </c>
      <c r="L40" s="36">
        <f>IF(OR(N(E40)=0,E40&gt;Sources!$C$14),"",ROUND(E40/Sources!$C$12*IF(E40&lt;Sources!$C$11,Sources!$C$9,Sources!$C$10),2))</f>
      </c>
      <c r="M40" s="45">
        <f>IF(F40="","",IF(AND(N(E40)&gt;0,E40&lt;=Sources!$C$14,F40&gt;L40),"! Over the cap",IF(I40="","! Not protected yet",IF(I40-G40&gt;Sources!$C$6,"! Protected after 30 days",IF(OR(J40="",J40-G40&gt;Sources!$C$7),"! Information not logged in 30 days","✓ Protected in time")))))</f>
      </c>
      <c r="N40" s="42"/>
      <c r="O40" s="43"/>
      <c r="P40" s="36">
        <f>IF(O40="","",ROUND(F40-O40,2))</f>
      </c>
    </row>
    <row r="41" ht="18" customHeight="1" spans="2:16" x14ac:dyDescent="0.25">
      <c r="B41" s="24"/>
      <c r="C41" s="24"/>
      <c r="D41" s="42"/>
      <c r="E41" s="43"/>
      <c r="F41" s="43"/>
      <c r="G41" s="42"/>
      <c r="H41" s="24"/>
      <c r="I41" s="42"/>
      <c r="J41" s="42"/>
      <c r="K41" s="44">
        <f>IF(G41="","",G41+Sources!$C$6)</f>
      </c>
      <c r="L41" s="36">
        <f>IF(OR(N(E41)=0,E41&gt;Sources!$C$14),"",ROUND(E41/Sources!$C$12*IF(E41&lt;Sources!$C$11,Sources!$C$9,Sources!$C$10),2))</f>
      </c>
      <c r="M41" s="45">
        <f>IF(F41="","",IF(AND(N(E41)&gt;0,E41&lt;=Sources!$C$14,F41&gt;L41),"! Over the cap",IF(I41="","! Not protected yet",IF(I41-G41&gt;Sources!$C$6,"! Protected after 30 days",IF(OR(J41="",J41-G41&gt;Sources!$C$7),"! Information not logged in 30 days","✓ Protected in time")))))</f>
      </c>
      <c r="N41" s="42"/>
      <c r="O41" s="43"/>
      <c r="P41" s="36">
        <f>IF(O41="","",ROUND(F41-O41,2))</f>
      </c>
    </row>
    <row r="42" ht="18" customHeight="1" spans="2:16" x14ac:dyDescent="0.25">
      <c r="B42" s="24"/>
      <c r="C42" s="24"/>
      <c r="D42" s="42"/>
      <c r="E42" s="43"/>
      <c r="F42" s="43"/>
      <c r="G42" s="42"/>
      <c r="H42" s="24"/>
      <c r="I42" s="42"/>
      <c r="J42" s="42"/>
      <c r="K42" s="44">
        <f>IF(G42="","",G42+Sources!$C$6)</f>
      </c>
      <c r="L42" s="36">
        <f>IF(OR(N(E42)=0,E42&gt;Sources!$C$14),"",ROUND(E42/Sources!$C$12*IF(E42&lt;Sources!$C$11,Sources!$C$9,Sources!$C$10),2))</f>
      </c>
      <c r="M42" s="45">
        <f>IF(F42="","",IF(AND(N(E42)&gt;0,E42&lt;=Sources!$C$14,F42&gt;L42),"! Over the cap",IF(I42="","! Not protected yet",IF(I42-G42&gt;Sources!$C$6,"! Protected after 30 days",IF(OR(J42="",J42-G42&gt;Sources!$C$7),"! Information not logged in 30 days","✓ Protected in time")))))</f>
      </c>
      <c r="N42" s="42"/>
      <c r="O42" s="43"/>
      <c r="P42" s="36">
        <f>IF(O42="","",ROUND(F42-O42,2))</f>
      </c>
    </row>
    <row r="43" ht="18" customHeight="1" spans="2:16" x14ac:dyDescent="0.25">
      <c r="B43" s="24"/>
      <c r="C43" s="24"/>
      <c r="D43" s="42"/>
      <c r="E43" s="43"/>
      <c r="F43" s="43"/>
      <c r="G43" s="42"/>
      <c r="H43" s="24"/>
      <c r="I43" s="42"/>
      <c r="J43" s="42"/>
      <c r="K43" s="44">
        <f>IF(G43="","",G43+Sources!$C$6)</f>
      </c>
      <c r="L43" s="36">
        <f>IF(OR(N(E43)=0,E43&gt;Sources!$C$14),"",ROUND(E43/Sources!$C$12*IF(E43&lt;Sources!$C$11,Sources!$C$9,Sources!$C$10),2))</f>
      </c>
      <c r="M43" s="45">
        <f>IF(F43="","",IF(AND(N(E43)&gt;0,E43&lt;=Sources!$C$14,F43&gt;L43),"! Over the cap",IF(I43="","! Not protected yet",IF(I43-G43&gt;Sources!$C$6,"! Protected after 30 days",IF(OR(J43="",J43-G43&gt;Sources!$C$7),"! Information not logged in 30 days","✓ Protected in time")))))</f>
      </c>
      <c r="N43" s="42"/>
      <c r="O43" s="43"/>
      <c r="P43" s="36">
        <f>IF(O43="","",ROUND(F43-O43,2))</f>
      </c>
    </row>
    <row r="44" ht="18" customHeight="1" spans="2:16" x14ac:dyDescent="0.25">
      <c r="B44" s="24"/>
      <c r="C44" s="24"/>
      <c r="D44" s="42"/>
      <c r="E44" s="43"/>
      <c r="F44" s="43"/>
      <c r="G44" s="42"/>
      <c r="H44" s="24"/>
      <c r="I44" s="42"/>
      <c r="J44" s="42"/>
      <c r="K44" s="44">
        <f>IF(G44="","",G44+Sources!$C$6)</f>
      </c>
      <c r="L44" s="36">
        <f>IF(OR(N(E44)=0,E44&gt;Sources!$C$14),"",ROUND(E44/Sources!$C$12*IF(E44&lt;Sources!$C$11,Sources!$C$9,Sources!$C$10),2))</f>
      </c>
      <c r="M44" s="45">
        <f>IF(F44="","",IF(AND(N(E44)&gt;0,E44&lt;=Sources!$C$14,F44&gt;L44),"! Over the cap",IF(I44="","! Not protected yet",IF(I44-G44&gt;Sources!$C$6,"! Protected after 30 days",IF(OR(J44="",J44-G44&gt;Sources!$C$7),"! Information not logged in 30 days","✓ Protected in time")))))</f>
      </c>
      <c r="N44" s="42"/>
      <c r="O44" s="43"/>
      <c r="P44" s="36">
        <f>IF(O44="","",ROUND(F44-O44,2))</f>
      </c>
    </row>
    <row r="45" ht="18" customHeight="1" spans="2:16" x14ac:dyDescent="0.25">
      <c r="B45" s="24"/>
      <c r="C45" s="24"/>
      <c r="D45" s="42"/>
      <c r="E45" s="43"/>
      <c r="F45" s="43"/>
      <c r="G45" s="42"/>
      <c r="H45" s="24"/>
      <c r="I45" s="42"/>
      <c r="J45" s="42"/>
      <c r="K45" s="44">
        <f>IF(G45="","",G45+Sources!$C$6)</f>
      </c>
      <c r="L45" s="36">
        <f>IF(OR(N(E45)=0,E45&gt;Sources!$C$14),"",ROUND(E45/Sources!$C$12*IF(E45&lt;Sources!$C$11,Sources!$C$9,Sources!$C$10),2))</f>
      </c>
      <c r="M45" s="45">
        <f>IF(F45="","",IF(AND(N(E45)&gt;0,E45&lt;=Sources!$C$14,F45&gt;L45),"! Over the cap",IF(I45="","! Not protected yet",IF(I45-G45&gt;Sources!$C$6,"! Protected after 30 days",IF(OR(J45="",J45-G45&gt;Sources!$C$7),"! Information not logged in 30 days","✓ Protected in time")))))</f>
      </c>
      <c r="N45" s="42"/>
      <c r="O45" s="43"/>
      <c r="P45" s="36">
        <f>IF(O45="","",ROUND(F45-O45,2))</f>
      </c>
    </row>
    <row r="46" ht="18" customHeight="1" spans="2:16" x14ac:dyDescent="0.25">
      <c r="B46" s="24"/>
      <c r="C46" s="24"/>
      <c r="D46" s="42"/>
      <c r="E46" s="43"/>
      <c r="F46" s="43"/>
      <c r="G46" s="42"/>
      <c r="H46" s="24"/>
      <c r="I46" s="42"/>
      <c r="J46" s="42"/>
      <c r="K46" s="44">
        <f>IF(G46="","",G46+Sources!$C$6)</f>
      </c>
      <c r="L46" s="36">
        <f>IF(OR(N(E46)=0,E46&gt;Sources!$C$14),"",ROUND(E46/Sources!$C$12*IF(E46&lt;Sources!$C$11,Sources!$C$9,Sources!$C$10),2))</f>
      </c>
      <c r="M46" s="45">
        <f>IF(F46="","",IF(AND(N(E46)&gt;0,E46&lt;=Sources!$C$14,F46&gt;L46),"! Over the cap",IF(I46="","! Not protected yet",IF(I46-G46&gt;Sources!$C$6,"! Protected after 30 days",IF(OR(J46="",J46-G46&gt;Sources!$C$7),"! Information not logged in 30 days","✓ Protected in time")))))</f>
      </c>
      <c r="N46" s="42"/>
      <c r="O46" s="43"/>
      <c r="P46" s="36">
        <f>IF(O46="","",ROUND(F46-O46,2))</f>
      </c>
    </row>
    <row r="47" ht="18" customHeight="1" spans="2:16" x14ac:dyDescent="0.25">
      <c r="B47" s="24"/>
      <c r="C47" s="24"/>
      <c r="D47" s="42"/>
      <c r="E47" s="43"/>
      <c r="F47" s="43"/>
      <c r="G47" s="42"/>
      <c r="H47" s="24"/>
      <c r="I47" s="42"/>
      <c r="J47" s="42"/>
      <c r="K47" s="44">
        <f>IF(G47="","",G47+Sources!$C$6)</f>
      </c>
      <c r="L47" s="36">
        <f>IF(OR(N(E47)=0,E47&gt;Sources!$C$14),"",ROUND(E47/Sources!$C$12*IF(E47&lt;Sources!$C$11,Sources!$C$9,Sources!$C$10),2))</f>
      </c>
      <c r="M47" s="45">
        <f>IF(F47="","",IF(AND(N(E47)&gt;0,E47&lt;=Sources!$C$14,F47&gt;L47),"! Over the cap",IF(I47="","! Not protected yet",IF(I47-G47&gt;Sources!$C$6,"! Protected after 30 days",IF(OR(J47="",J47-G47&gt;Sources!$C$7),"! Information not logged in 30 days","✓ Protected in time")))))</f>
      </c>
      <c r="N47" s="42"/>
      <c r="O47" s="43"/>
      <c r="P47" s="36">
        <f>IF(O47="","",ROUND(F47-O47,2))</f>
      </c>
    </row>
    <row r="48" ht="18" customHeight="1" spans="2:16" x14ac:dyDescent="0.25">
      <c r="B48" s="24"/>
      <c r="C48" s="24"/>
      <c r="D48" s="42"/>
      <c r="E48" s="43"/>
      <c r="F48" s="43"/>
      <c r="G48" s="42"/>
      <c r="H48" s="24"/>
      <c r="I48" s="42"/>
      <c r="J48" s="42"/>
      <c r="K48" s="44">
        <f>IF(G48="","",G48+Sources!$C$6)</f>
      </c>
      <c r="L48" s="36">
        <f>IF(OR(N(E48)=0,E48&gt;Sources!$C$14),"",ROUND(E48/Sources!$C$12*IF(E48&lt;Sources!$C$11,Sources!$C$9,Sources!$C$10),2))</f>
      </c>
      <c r="M48" s="45">
        <f>IF(F48="","",IF(AND(N(E48)&gt;0,E48&lt;=Sources!$C$14,F48&gt;L48),"! Over the cap",IF(I48="","! Not protected yet",IF(I48-G48&gt;Sources!$C$6,"! Protected after 30 days",IF(OR(J48="",J48-G48&gt;Sources!$C$7),"! Information not logged in 30 days","✓ Protected in time")))))</f>
      </c>
      <c r="N48" s="42"/>
      <c r="O48" s="43"/>
      <c r="P48" s="36">
        <f>IF(O48="","",ROUND(F48-O48,2))</f>
      </c>
    </row>
    <row r="49" ht="18" customHeight="1" spans="2:16" x14ac:dyDescent="0.25">
      <c r="B49" s="24"/>
      <c r="C49" s="24"/>
      <c r="D49" s="42"/>
      <c r="E49" s="43"/>
      <c r="F49" s="43"/>
      <c r="G49" s="42"/>
      <c r="H49" s="24"/>
      <c r="I49" s="42"/>
      <c r="J49" s="42"/>
      <c r="K49" s="44">
        <f>IF(G49="","",G49+Sources!$C$6)</f>
      </c>
      <c r="L49" s="36">
        <f>IF(OR(N(E49)=0,E49&gt;Sources!$C$14),"",ROUND(E49/Sources!$C$12*IF(E49&lt;Sources!$C$11,Sources!$C$9,Sources!$C$10),2))</f>
      </c>
      <c r="M49" s="45">
        <f>IF(F49="","",IF(AND(N(E49)&gt;0,E49&lt;=Sources!$C$14,F49&gt;L49),"! Over the cap",IF(I49="","! Not protected yet",IF(I49-G49&gt;Sources!$C$6,"! Protected after 30 days",IF(OR(J49="",J49-G49&gt;Sources!$C$7),"! Information not logged in 30 days","✓ Protected in time")))))</f>
      </c>
      <c r="N49" s="42"/>
      <c r="O49" s="43"/>
      <c r="P49" s="36">
        <f>IF(O49="","",ROUND(F49-O49,2))</f>
      </c>
    </row>
    <row r="50" ht="18" customHeight="1" spans="2:16" x14ac:dyDescent="0.25">
      <c r="B50" s="24"/>
      <c r="C50" s="24"/>
      <c r="D50" s="42"/>
      <c r="E50" s="43"/>
      <c r="F50" s="43"/>
      <c r="G50" s="42"/>
      <c r="H50" s="24"/>
      <c r="I50" s="42"/>
      <c r="J50" s="42"/>
      <c r="K50" s="44">
        <f>IF(G50="","",G50+Sources!$C$6)</f>
      </c>
      <c r="L50" s="36">
        <f>IF(OR(N(E50)=0,E50&gt;Sources!$C$14),"",ROUND(E50/Sources!$C$12*IF(E50&lt;Sources!$C$11,Sources!$C$9,Sources!$C$10),2))</f>
      </c>
      <c r="M50" s="45">
        <f>IF(F50="","",IF(AND(N(E50)&gt;0,E50&lt;=Sources!$C$14,F50&gt;L50),"! Over the cap",IF(I50="","! Not protected yet",IF(I50-G50&gt;Sources!$C$6,"! Protected after 30 days",IF(OR(J50="",J50-G50&gt;Sources!$C$7),"! Information not logged in 30 days","✓ Protected in time")))))</f>
      </c>
      <c r="N50" s="42"/>
      <c r="O50" s="43"/>
      <c r="P50" s="36">
        <f>IF(O50="","",ROUND(F50-O50,2))</f>
      </c>
    </row>
    <row r="51" ht="18" customHeight="1" spans="2:16" x14ac:dyDescent="0.25">
      <c r="B51" s="24"/>
      <c r="C51" s="24"/>
      <c r="D51" s="42"/>
      <c r="E51" s="43"/>
      <c r="F51" s="43"/>
      <c r="G51" s="42"/>
      <c r="H51" s="24"/>
      <c r="I51" s="42"/>
      <c r="J51" s="42"/>
      <c r="K51" s="44">
        <f>IF(G51="","",G51+Sources!$C$6)</f>
      </c>
      <c r="L51" s="36">
        <f>IF(OR(N(E51)=0,E51&gt;Sources!$C$14),"",ROUND(E51/Sources!$C$12*IF(E51&lt;Sources!$C$11,Sources!$C$9,Sources!$C$10),2))</f>
      </c>
      <c r="M51" s="45">
        <f>IF(F51="","",IF(AND(N(E51)&gt;0,E51&lt;=Sources!$C$14,F51&gt;L51),"! Over the cap",IF(I51="","! Not protected yet",IF(I51-G51&gt;Sources!$C$6,"! Protected after 30 days",IF(OR(J51="",J51-G51&gt;Sources!$C$7),"! Information not logged in 30 days","✓ Protected in time")))))</f>
      </c>
      <c r="N51" s="42"/>
      <c r="O51" s="43"/>
      <c r="P51" s="36">
        <f>IF(O51="","",ROUND(F51-O51,2))</f>
      </c>
    </row>
    <row r="52" ht="18" customHeight="1" spans="2:16" x14ac:dyDescent="0.25">
      <c r="B52" s="24"/>
      <c r="C52" s="24"/>
      <c r="D52" s="42"/>
      <c r="E52" s="43"/>
      <c r="F52" s="43"/>
      <c r="G52" s="42"/>
      <c r="H52" s="24"/>
      <c r="I52" s="42"/>
      <c r="J52" s="42"/>
      <c r="K52" s="44">
        <f>IF(G52="","",G52+Sources!$C$6)</f>
      </c>
      <c r="L52" s="36">
        <f>IF(OR(N(E52)=0,E52&gt;Sources!$C$14),"",ROUND(E52/Sources!$C$12*IF(E52&lt;Sources!$C$11,Sources!$C$9,Sources!$C$10),2))</f>
      </c>
      <c r="M52" s="45">
        <f>IF(F52="","",IF(AND(N(E52)&gt;0,E52&lt;=Sources!$C$14,F52&gt;L52),"! Over the cap",IF(I52="","! Not protected yet",IF(I52-G52&gt;Sources!$C$6,"! Protected after 30 days",IF(OR(J52="",J52-G52&gt;Sources!$C$7),"! Information not logged in 30 days","✓ Protected in time")))))</f>
      </c>
      <c r="N52" s="42"/>
      <c r="O52" s="43"/>
      <c r="P52" s="36">
        <f>IF(O52="","",ROUND(F52-O52,2))</f>
      </c>
    </row>
    <row r="53" ht="18" customHeight="1" spans="2:16" x14ac:dyDescent="0.25">
      <c r="B53" s="24"/>
      <c r="C53" s="24"/>
      <c r="D53" s="42"/>
      <c r="E53" s="43"/>
      <c r="F53" s="43"/>
      <c r="G53" s="42"/>
      <c r="H53" s="24"/>
      <c r="I53" s="42"/>
      <c r="J53" s="42"/>
      <c r="K53" s="44">
        <f>IF(G53="","",G53+Sources!$C$6)</f>
      </c>
      <c r="L53" s="36">
        <f>IF(OR(N(E53)=0,E53&gt;Sources!$C$14),"",ROUND(E53/Sources!$C$12*IF(E53&lt;Sources!$C$11,Sources!$C$9,Sources!$C$10),2))</f>
      </c>
      <c r="M53" s="45">
        <f>IF(F53="","",IF(AND(N(E53)&gt;0,E53&lt;=Sources!$C$14,F53&gt;L53),"! Over the cap",IF(I53="","! Not protected yet",IF(I53-G53&gt;Sources!$C$6,"! Protected after 30 days",IF(OR(J53="",J53-G53&gt;Sources!$C$7),"! Information not logged in 30 days","✓ Protected in time")))))</f>
      </c>
      <c r="N53" s="42"/>
      <c r="O53" s="43"/>
      <c r="P53" s="36">
        <f>IF(O53="","",ROUND(F53-O53,2))</f>
      </c>
    </row>
    <row r="54" ht="18" customHeight="1" spans="2:16" x14ac:dyDescent="0.25">
      <c r="B54" s="24"/>
      <c r="C54" s="24"/>
      <c r="D54" s="42"/>
      <c r="E54" s="43"/>
      <c r="F54" s="43"/>
      <c r="G54" s="42"/>
      <c r="H54" s="24"/>
      <c r="I54" s="42"/>
      <c r="J54" s="42"/>
      <c r="K54" s="44">
        <f>IF(G54="","",G54+Sources!$C$6)</f>
      </c>
      <c r="L54" s="36">
        <f>IF(OR(N(E54)=0,E54&gt;Sources!$C$14),"",ROUND(E54/Sources!$C$12*IF(E54&lt;Sources!$C$11,Sources!$C$9,Sources!$C$10),2))</f>
      </c>
      <c r="M54" s="45">
        <f>IF(F54="","",IF(AND(N(E54)&gt;0,E54&lt;=Sources!$C$14,F54&gt;L54),"! Over the cap",IF(I54="","! Not protected yet",IF(I54-G54&gt;Sources!$C$6,"! Protected after 30 days",IF(OR(J54="",J54-G54&gt;Sources!$C$7),"! Information not logged in 30 days","✓ Protected in time")))))</f>
      </c>
      <c r="N54" s="42"/>
      <c r="O54" s="43"/>
      <c r="P54" s="36">
        <f>IF(O54="","",ROUND(F54-O54,2))</f>
      </c>
    </row>
    <row r="55" ht="18" customHeight="1" spans="2:16" x14ac:dyDescent="0.25">
      <c r="B55" s="24"/>
      <c r="C55" s="24"/>
      <c r="D55" s="42"/>
      <c r="E55" s="43"/>
      <c r="F55" s="43"/>
      <c r="G55" s="42"/>
      <c r="H55" s="24"/>
      <c r="I55" s="42"/>
      <c r="J55" s="42"/>
      <c r="K55" s="44">
        <f>IF(G55="","",G55+Sources!$C$6)</f>
      </c>
      <c r="L55" s="36">
        <f>IF(OR(N(E55)=0,E55&gt;Sources!$C$14),"",ROUND(E55/Sources!$C$12*IF(E55&lt;Sources!$C$11,Sources!$C$9,Sources!$C$10),2))</f>
      </c>
      <c r="M55" s="45">
        <f>IF(F55="","",IF(AND(N(E55)&gt;0,E55&lt;=Sources!$C$14,F55&gt;L55),"! Over the cap",IF(I55="","! Not protected yet",IF(I55-G55&gt;Sources!$C$6,"! Protected after 30 days",IF(OR(J55="",J55-G55&gt;Sources!$C$7),"! Information not logged in 30 days","✓ Protected in time")))))</f>
      </c>
      <c r="N55" s="42"/>
      <c r="O55" s="43"/>
      <c r="P55" s="36">
        <f>IF(O55="","",ROUND(F55-O55,2))</f>
      </c>
    </row>
    <row r="56" ht="18" customHeight="1" spans="2:16" x14ac:dyDescent="0.25">
      <c r="B56" s="24"/>
      <c r="C56" s="24"/>
      <c r="D56" s="42"/>
      <c r="E56" s="43"/>
      <c r="F56" s="43"/>
      <c r="G56" s="42"/>
      <c r="H56" s="24"/>
      <c r="I56" s="42"/>
      <c r="J56" s="42"/>
      <c r="K56" s="44">
        <f>IF(G56="","",G56+Sources!$C$6)</f>
      </c>
      <c r="L56" s="36">
        <f>IF(OR(N(E56)=0,E56&gt;Sources!$C$14),"",ROUND(E56/Sources!$C$12*IF(E56&lt;Sources!$C$11,Sources!$C$9,Sources!$C$10),2))</f>
      </c>
      <c r="M56" s="45">
        <f>IF(F56="","",IF(AND(N(E56)&gt;0,E56&lt;=Sources!$C$14,F56&gt;L56),"! Over the cap",IF(I56="","! Not protected yet",IF(I56-G56&gt;Sources!$C$6,"! Protected after 30 days",IF(OR(J56="",J56-G56&gt;Sources!$C$7),"! Information not logged in 30 days","✓ Protected in time")))))</f>
      </c>
      <c r="N56" s="42"/>
      <c r="O56" s="43"/>
      <c r="P56" s="36">
        <f>IF(O56="","",ROUND(F56-O56,2))</f>
      </c>
    </row>
    <row r="57" ht="18" customHeight="1" spans="2:16" x14ac:dyDescent="0.25">
      <c r="B57" s="24"/>
      <c r="C57" s="24"/>
      <c r="D57" s="42"/>
      <c r="E57" s="43"/>
      <c r="F57" s="43"/>
      <c r="G57" s="42"/>
      <c r="H57" s="24"/>
      <c r="I57" s="42"/>
      <c r="J57" s="42"/>
      <c r="K57" s="44">
        <f>IF(G57="","",G57+Sources!$C$6)</f>
      </c>
      <c r="L57" s="36">
        <f>IF(OR(N(E57)=0,E57&gt;Sources!$C$14),"",ROUND(E57/Sources!$C$12*IF(E57&lt;Sources!$C$11,Sources!$C$9,Sources!$C$10),2))</f>
      </c>
      <c r="M57" s="45">
        <f>IF(F57="","",IF(AND(N(E57)&gt;0,E57&lt;=Sources!$C$14,F57&gt;L57),"! Over the cap",IF(I57="","! Not protected yet",IF(I57-G57&gt;Sources!$C$6,"! Protected after 30 days",IF(OR(J57="",J57-G57&gt;Sources!$C$7),"! Information not logged in 30 days","✓ Protected in time")))))</f>
      </c>
      <c r="N57" s="42"/>
      <c r="O57" s="43"/>
      <c r="P57" s="36">
        <f>IF(O57="","",ROUND(F57-O57,2))</f>
      </c>
    </row>
    <row r="58" ht="18" customHeight="1" spans="2:16" x14ac:dyDescent="0.25">
      <c r="B58" s="24"/>
      <c r="C58" s="24"/>
      <c r="D58" s="42"/>
      <c r="E58" s="43"/>
      <c r="F58" s="43"/>
      <c r="G58" s="42"/>
      <c r="H58" s="24"/>
      <c r="I58" s="42"/>
      <c r="J58" s="42"/>
      <c r="K58" s="44">
        <f>IF(G58="","",G58+Sources!$C$6)</f>
      </c>
      <c r="L58" s="36">
        <f>IF(OR(N(E58)=0,E58&gt;Sources!$C$14),"",ROUND(E58/Sources!$C$12*IF(E58&lt;Sources!$C$11,Sources!$C$9,Sources!$C$10),2))</f>
      </c>
      <c r="M58" s="45">
        <f>IF(F58="","",IF(AND(N(E58)&gt;0,E58&lt;=Sources!$C$14,F58&gt;L58),"! Over the cap",IF(I58="","! Not protected yet",IF(I58-G58&gt;Sources!$C$6,"! Protected after 30 days",IF(OR(J58="",J58-G58&gt;Sources!$C$7),"! Information not logged in 30 days","✓ Protected in time")))))</f>
      </c>
      <c r="N58" s="42"/>
      <c r="O58" s="43"/>
      <c r="P58" s="36">
        <f>IF(O58="","",ROUND(F58-O58,2))</f>
      </c>
    </row>
    <row r="59" ht="18" customHeight="1" spans="2:16" x14ac:dyDescent="0.25">
      <c r="B59" s="24"/>
      <c r="C59" s="24"/>
      <c r="D59" s="42"/>
      <c r="E59" s="43"/>
      <c r="F59" s="43"/>
      <c r="G59" s="42"/>
      <c r="H59" s="24"/>
      <c r="I59" s="42"/>
      <c r="J59" s="42"/>
      <c r="K59" s="44">
        <f>IF(G59="","",G59+Sources!$C$6)</f>
      </c>
      <c r="L59" s="36">
        <f>IF(OR(N(E59)=0,E59&gt;Sources!$C$14),"",ROUND(E59/Sources!$C$12*IF(E59&lt;Sources!$C$11,Sources!$C$9,Sources!$C$10),2))</f>
      </c>
      <c r="M59" s="45">
        <f>IF(F59="","",IF(AND(N(E59)&gt;0,E59&lt;=Sources!$C$14,F59&gt;L59),"! Over the cap",IF(I59="","! Not protected yet",IF(I59-G59&gt;Sources!$C$6,"! Protected after 30 days",IF(OR(J59="",J59-G59&gt;Sources!$C$7),"! Information not logged in 30 days","✓ Protected in time")))))</f>
      </c>
      <c r="N59" s="42"/>
      <c r="O59" s="43"/>
      <c r="P59" s="36">
        <f>IF(O59="","",ROUND(F59-O59,2))</f>
      </c>
    </row>
    <row r="60" ht="18" customHeight="1" spans="2:16" x14ac:dyDescent="0.25">
      <c r="B60" s="24"/>
      <c r="C60" s="24"/>
      <c r="D60" s="42"/>
      <c r="E60" s="43"/>
      <c r="F60" s="43"/>
      <c r="G60" s="42"/>
      <c r="H60" s="24"/>
      <c r="I60" s="42"/>
      <c r="J60" s="42"/>
      <c r="K60" s="44">
        <f>IF(G60="","",G60+Sources!$C$6)</f>
      </c>
      <c r="L60" s="36">
        <f>IF(OR(N(E60)=0,E60&gt;Sources!$C$14),"",ROUND(E60/Sources!$C$12*IF(E60&lt;Sources!$C$11,Sources!$C$9,Sources!$C$10),2))</f>
      </c>
      <c r="M60" s="45">
        <f>IF(F60="","",IF(AND(N(E60)&gt;0,E60&lt;=Sources!$C$14,F60&gt;L60),"! Over the cap",IF(I60="","! Not protected yet",IF(I60-G60&gt;Sources!$C$6,"! Protected after 30 days",IF(OR(J60="",J60-G60&gt;Sources!$C$7),"! Information not logged in 30 days","✓ Protected in time")))))</f>
      </c>
      <c r="N60" s="42"/>
      <c r="O60" s="43"/>
      <c r="P60" s="36">
        <f>IF(O60="","",ROUND(F60-O60,2))</f>
      </c>
    </row>
    <row r="61" ht="18" customHeight="1" spans="2:16" x14ac:dyDescent="0.25">
      <c r="B61" s="24"/>
      <c r="C61" s="24"/>
      <c r="D61" s="42"/>
      <c r="E61" s="43"/>
      <c r="F61" s="43"/>
      <c r="G61" s="42"/>
      <c r="H61" s="24"/>
      <c r="I61" s="42"/>
      <c r="J61" s="42"/>
      <c r="K61" s="44">
        <f>IF(G61="","",G61+Sources!$C$6)</f>
      </c>
      <c r="L61" s="36">
        <f>IF(OR(N(E61)=0,E61&gt;Sources!$C$14),"",ROUND(E61/Sources!$C$12*IF(E61&lt;Sources!$C$11,Sources!$C$9,Sources!$C$10),2))</f>
      </c>
      <c r="M61" s="45">
        <f>IF(F61="","",IF(AND(N(E61)&gt;0,E61&lt;=Sources!$C$14,F61&gt;L61),"! Over the cap",IF(I61="","! Not protected yet",IF(I61-G61&gt;Sources!$C$6,"! Protected after 30 days",IF(OR(J61="",J61-G61&gt;Sources!$C$7),"! Information not logged in 30 days","✓ Protected in time")))))</f>
      </c>
      <c r="N61" s="42"/>
      <c r="O61" s="43"/>
      <c r="P61" s="36">
        <f>IF(O61="","",ROUND(F61-O61,2))</f>
      </c>
    </row>
    <row r="62" ht="18" customHeight="1" spans="2:16" x14ac:dyDescent="0.25">
      <c r="B62" s="24"/>
      <c r="C62" s="24"/>
      <c r="D62" s="42"/>
      <c r="E62" s="43"/>
      <c r="F62" s="43"/>
      <c r="G62" s="42"/>
      <c r="H62" s="24"/>
      <c r="I62" s="42"/>
      <c r="J62" s="42"/>
      <c r="K62" s="44">
        <f>IF(G62="","",G62+Sources!$C$6)</f>
      </c>
      <c r="L62" s="36">
        <f>IF(OR(N(E62)=0,E62&gt;Sources!$C$14),"",ROUND(E62/Sources!$C$12*IF(E62&lt;Sources!$C$11,Sources!$C$9,Sources!$C$10),2))</f>
      </c>
      <c r="M62" s="45">
        <f>IF(F62="","",IF(AND(N(E62)&gt;0,E62&lt;=Sources!$C$14,F62&gt;L62),"! Over the cap",IF(I62="","! Not protected yet",IF(I62-G62&gt;Sources!$C$6,"! Protected after 30 days",IF(OR(J62="",J62-G62&gt;Sources!$C$7),"! Information not logged in 30 days","✓ Protected in time")))))</f>
      </c>
      <c r="N62" s="42"/>
      <c r="O62" s="43"/>
      <c r="P62" s="36">
        <f>IF(O62="","",ROUND(F62-O62,2))</f>
      </c>
    </row>
    <row r="63" ht="18" customHeight="1" spans="2:16" x14ac:dyDescent="0.25">
      <c r="B63" s="24"/>
      <c r="C63" s="24"/>
      <c r="D63" s="42"/>
      <c r="E63" s="43"/>
      <c r="F63" s="43"/>
      <c r="G63" s="42"/>
      <c r="H63" s="24"/>
      <c r="I63" s="42"/>
      <c r="J63" s="42"/>
      <c r="K63" s="44">
        <f>IF(G63="","",G63+Sources!$C$6)</f>
      </c>
      <c r="L63" s="36">
        <f>IF(OR(N(E63)=0,E63&gt;Sources!$C$14),"",ROUND(E63/Sources!$C$12*IF(E63&lt;Sources!$C$11,Sources!$C$9,Sources!$C$10),2))</f>
      </c>
      <c r="M63" s="45">
        <f>IF(F63="","",IF(AND(N(E63)&gt;0,E63&lt;=Sources!$C$14,F63&gt;L63),"! Over the cap",IF(I63="","! Not protected yet",IF(I63-G63&gt;Sources!$C$6,"! Protected after 30 days",IF(OR(J63="",J63-G63&gt;Sources!$C$7),"! Information not logged in 30 days","✓ Protected in time")))))</f>
      </c>
      <c r="N63" s="42"/>
      <c r="O63" s="43"/>
      <c r="P63" s="36">
        <f>IF(O63="","",ROUND(F63-O63,2))</f>
      </c>
    </row>
    <row r="64" ht="18" customHeight="1" spans="2:16" x14ac:dyDescent="0.25">
      <c r="B64" s="24"/>
      <c r="C64" s="24"/>
      <c r="D64" s="42"/>
      <c r="E64" s="43"/>
      <c r="F64" s="43"/>
      <c r="G64" s="42"/>
      <c r="H64" s="24"/>
      <c r="I64" s="42"/>
      <c r="J64" s="42"/>
      <c r="K64" s="44">
        <f>IF(G64="","",G64+Sources!$C$6)</f>
      </c>
      <c r="L64" s="36">
        <f>IF(OR(N(E64)=0,E64&gt;Sources!$C$14),"",ROUND(E64/Sources!$C$12*IF(E64&lt;Sources!$C$11,Sources!$C$9,Sources!$C$10),2))</f>
      </c>
      <c r="M64" s="45">
        <f>IF(F64="","",IF(AND(N(E64)&gt;0,E64&lt;=Sources!$C$14,F64&gt;L64),"! Over the cap",IF(I64="","! Not protected yet",IF(I64-G64&gt;Sources!$C$6,"! Protected after 30 days",IF(OR(J64="",J64-G64&gt;Sources!$C$7),"! Information not logged in 30 days","✓ Protected in time")))))</f>
      </c>
      <c r="N64" s="42"/>
      <c r="O64" s="43"/>
      <c r="P64" s="36">
        <f>IF(O64="","",ROUND(F64-O64,2))</f>
      </c>
    </row>
    <row r="65" ht="18" customHeight="1" spans="2:16" x14ac:dyDescent="0.25">
      <c r="B65" s="24"/>
      <c r="C65" s="24"/>
      <c r="D65" s="42"/>
      <c r="E65" s="43"/>
      <c r="F65" s="43"/>
      <c r="G65" s="42"/>
      <c r="H65" s="24"/>
      <c r="I65" s="42"/>
      <c r="J65" s="42"/>
      <c r="K65" s="44">
        <f>IF(G65="","",G65+Sources!$C$6)</f>
      </c>
      <c r="L65" s="36">
        <f>IF(OR(N(E65)=0,E65&gt;Sources!$C$14),"",ROUND(E65/Sources!$C$12*IF(E65&lt;Sources!$C$11,Sources!$C$9,Sources!$C$10),2))</f>
      </c>
      <c r="M65" s="45">
        <f>IF(F65="","",IF(AND(N(E65)&gt;0,E65&lt;=Sources!$C$14,F65&gt;L65),"! Over the cap",IF(I65="","! Not protected yet",IF(I65-G65&gt;Sources!$C$6,"! Protected after 30 days",IF(OR(J65="",J65-G65&gt;Sources!$C$7),"! Information not logged in 30 days","✓ Protected in time")))))</f>
      </c>
      <c r="N65" s="42"/>
      <c r="O65" s="43"/>
      <c r="P65" s="36">
        <f>IF(O65="","",ROUND(F65-O65,2))</f>
      </c>
    </row>
    <row r="66" ht="18" customHeight="1" spans="2:16" x14ac:dyDescent="0.25">
      <c r="B66" s="24"/>
      <c r="C66" s="24"/>
      <c r="D66" s="42"/>
      <c r="E66" s="43"/>
      <c r="F66" s="43"/>
      <c r="G66" s="42"/>
      <c r="H66" s="24"/>
      <c r="I66" s="42"/>
      <c r="J66" s="42"/>
      <c r="K66" s="44">
        <f>IF(G66="","",G66+Sources!$C$6)</f>
      </c>
      <c r="L66" s="36">
        <f>IF(OR(N(E66)=0,E66&gt;Sources!$C$14),"",ROUND(E66/Sources!$C$12*IF(E66&lt;Sources!$C$11,Sources!$C$9,Sources!$C$10),2))</f>
      </c>
      <c r="M66" s="45">
        <f>IF(F66="","",IF(AND(N(E66)&gt;0,E66&lt;=Sources!$C$14,F66&gt;L66),"! Over the cap",IF(I66="","! Not protected yet",IF(I66-G66&gt;Sources!$C$6,"! Protected after 30 days",IF(OR(J66="",J66-G66&gt;Sources!$C$7),"! Information not logged in 30 days","✓ Protected in time")))))</f>
      </c>
      <c r="N66" s="42"/>
      <c r="O66" s="43"/>
      <c r="P66" s="36">
        <f>IF(O66="","",ROUND(F66-O66,2))</f>
      </c>
    </row>
    <row r="67" ht="18" customHeight="1" spans="2:16" x14ac:dyDescent="0.25">
      <c r="B67" s="24"/>
      <c r="C67" s="24"/>
      <c r="D67" s="42"/>
      <c r="E67" s="43"/>
      <c r="F67" s="43"/>
      <c r="G67" s="42"/>
      <c r="H67" s="24"/>
      <c r="I67" s="42"/>
      <c r="J67" s="42"/>
      <c r="K67" s="44">
        <f>IF(G67="","",G67+Sources!$C$6)</f>
      </c>
      <c r="L67" s="36">
        <f>IF(OR(N(E67)=0,E67&gt;Sources!$C$14),"",ROUND(E67/Sources!$C$12*IF(E67&lt;Sources!$C$11,Sources!$C$9,Sources!$C$10),2))</f>
      </c>
      <c r="M67" s="45">
        <f>IF(F67="","",IF(AND(N(E67)&gt;0,E67&lt;=Sources!$C$14,F67&gt;L67),"! Over the cap",IF(I67="","! Not protected yet",IF(I67-G67&gt;Sources!$C$6,"! Protected after 30 days",IF(OR(J67="",J67-G67&gt;Sources!$C$7),"! Information not logged in 30 days","✓ Protected in time")))))</f>
      </c>
      <c r="N67" s="42"/>
      <c r="O67" s="43"/>
      <c r="P67" s="36">
        <f>IF(O67="","",ROUND(F67-O67,2))</f>
      </c>
    </row>
    <row r="68" ht="18" customHeight="1" spans="2:16" x14ac:dyDescent="0.25">
      <c r="B68" s="24"/>
      <c r="C68" s="24"/>
      <c r="D68" s="42"/>
      <c r="E68" s="43"/>
      <c r="F68" s="43"/>
      <c r="G68" s="42"/>
      <c r="H68" s="24"/>
      <c r="I68" s="42"/>
      <c r="J68" s="42"/>
      <c r="K68" s="44">
        <f>IF(G68="","",G68+Sources!$C$6)</f>
      </c>
      <c r="L68" s="36">
        <f>IF(OR(N(E68)=0,E68&gt;Sources!$C$14),"",ROUND(E68/Sources!$C$12*IF(E68&lt;Sources!$C$11,Sources!$C$9,Sources!$C$10),2))</f>
      </c>
      <c r="M68" s="45">
        <f>IF(F68="","",IF(AND(N(E68)&gt;0,E68&lt;=Sources!$C$14,F68&gt;L68),"! Over the cap",IF(I68="","! Not protected yet",IF(I68-G68&gt;Sources!$C$6,"! Protected after 30 days",IF(OR(J68="",J68-G68&gt;Sources!$C$7),"! Information not logged in 30 days","✓ Protected in time")))))</f>
      </c>
      <c r="N68" s="42"/>
      <c r="O68" s="43"/>
      <c r="P68" s="36">
        <f>IF(O68="","",ROUND(F68-O68,2))</f>
      </c>
    </row>
    <row r="69" ht="18" customHeight="1" spans="2:16" x14ac:dyDescent="0.25">
      <c r="B69" s="24"/>
      <c r="C69" s="24"/>
      <c r="D69" s="42"/>
      <c r="E69" s="43"/>
      <c r="F69" s="43"/>
      <c r="G69" s="42"/>
      <c r="H69" s="24"/>
      <c r="I69" s="42"/>
      <c r="J69" s="42"/>
      <c r="K69" s="44">
        <f>IF(G69="","",G69+Sources!$C$6)</f>
      </c>
      <c r="L69" s="36">
        <f>IF(OR(N(E69)=0,E69&gt;Sources!$C$14),"",ROUND(E69/Sources!$C$12*IF(E69&lt;Sources!$C$11,Sources!$C$9,Sources!$C$10),2))</f>
      </c>
      <c r="M69" s="45">
        <f>IF(F69="","",IF(AND(N(E69)&gt;0,E69&lt;=Sources!$C$14,F69&gt;L69),"! Over the cap",IF(I69="","! Not protected yet",IF(I69-G69&gt;Sources!$C$6,"! Protected after 30 days",IF(OR(J69="",J69-G69&gt;Sources!$C$7),"! Information not logged in 30 days","✓ Protected in time")))))</f>
      </c>
      <c r="N69" s="42"/>
      <c r="O69" s="43"/>
      <c r="P69" s="36">
        <f>IF(O69="","",ROUND(F69-O69,2))</f>
      </c>
    </row>
    <row r="70" ht="18" customHeight="1" spans="2:16" x14ac:dyDescent="0.25">
      <c r="B70" s="24"/>
      <c r="C70" s="24"/>
      <c r="D70" s="42"/>
      <c r="E70" s="43"/>
      <c r="F70" s="43"/>
      <c r="G70" s="42"/>
      <c r="H70" s="24"/>
      <c r="I70" s="42"/>
      <c r="J70" s="42"/>
      <c r="K70" s="44">
        <f>IF(G70="","",G70+Sources!$C$6)</f>
      </c>
      <c r="L70" s="36">
        <f>IF(OR(N(E70)=0,E70&gt;Sources!$C$14),"",ROUND(E70/Sources!$C$12*IF(E70&lt;Sources!$C$11,Sources!$C$9,Sources!$C$10),2))</f>
      </c>
      <c r="M70" s="45">
        <f>IF(F70="","",IF(AND(N(E70)&gt;0,E70&lt;=Sources!$C$14,F70&gt;L70),"! Over the cap",IF(I70="","! Not protected yet",IF(I70-G70&gt;Sources!$C$6,"! Protected after 30 days",IF(OR(J70="",J70-G70&gt;Sources!$C$7),"! Information not logged in 30 days","✓ Protected in time")))))</f>
      </c>
      <c r="N70" s="42"/>
      <c r="O70" s="43"/>
      <c r="P70" s="36">
        <f>IF(O70="","",ROUND(F70-O70,2))</f>
      </c>
    </row>
    <row r="71" ht="18" customHeight="1" spans="2:16" x14ac:dyDescent="0.25">
      <c r="B71" s="24"/>
      <c r="C71" s="24"/>
      <c r="D71" s="42"/>
      <c r="E71" s="43"/>
      <c r="F71" s="43"/>
      <c r="G71" s="42"/>
      <c r="H71" s="24"/>
      <c r="I71" s="42"/>
      <c r="J71" s="42"/>
      <c r="K71" s="44">
        <f>IF(G71="","",G71+Sources!$C$6)</f>
      </c>
      <c r="L71" s="36">
        <f>IF(OR(N(E71)=0,E71&gt;Sources!$C$14),"",ROUND(E71/Sources!$C$12*IF(E71&lt;Sources!$C$11,Sources!$C$9,Sources!$C$10),2))</f>
      </c>
      <c r="M71" s="45">
        <f>IF(F71="","",IF(AND(N(E71)&gt;0,E71&lt;=Sources!$C$14,F71&gt;L71),"! Over the cap",IF(I71="","! Not protected yet",IF(I71-G71&gt;Sources!$C$6,"! Protected after 30 days",IF(OR(J71="",J71-G71&gt;Sources!$C$7),"! Information not logged in 30 days","✓ Protected in time")))))</f>
      </c>
      <c r="N71" s="42"/>
      <c r="O71" s="43"/>
      <c r="P71" s="36">
        <f>IF(O71="","",ROUND(F71-O71,2))</f>
      </c>
    </row>
    <row r="72" ht="18" customHeight="1" spans="2:16" x14ac:dyDescent="0.25">
      <c r="B72" s="24"/>
      <c r="C72" s="24"/>
      <c r="D72" s="42"/>
      <c r="E72" s="43"/>
      <c r="F72" s="43"/>
      <c r="G72" s="42"/>
      <c r="H72" s="24"/>
      <c r="I72" s="42"/>
      <c r="J72" s="42"/>
      <c r="K72" s="44">
        <f>IF(G72="","",G72+Sources!$C$6)</f>
      </c>
      <c r="L72" s="36">
        <f>IF(OR(N(E72)=0,E72&gt;Sources!$C$14),"",ROUND(E72/Sources!$C$12*IF(E72&lt;Sources!$C$11,Sources!$C$9,Sources!$C$10),2))</f>
      </c>
      <c r="M72" s="45">
        <f>IF(F72="","",IF(AND(N(E72)&gt;0,E72&lt;=Sources!$C$14,F72&gt;L72),"! Over the cap",IF(I72="","! Not protected yet",IF(I72-G72&gt;Sources!$C$6,"! Protected after 30 days",IF(OR(J72="",J72-G72&gt;Sources!$C$7),"! Information not logged in 30 days","✓ Protected in time")))))</f>
      </c>
      <c r="N72" s="42"/>
      <c r="O72" s="43"/>
      <c r="P72" s="36">
        <f>IF(O72="","",ROUND(F72-O72,2))</f>
      </c>
    </row>
    <row r="73" ht="18" customHeight="1" spans="2:16" x14ac:dyDescent="0.25">
      <c r="B73" s="24"/>
      <c r="C73" s="24"/>
      <c r="D73" s="42"/>
      <c r="E73" s="43"/>
      <c r="F73" s="43"/>
      <c r="G73" s="42"/>
      <c r="H73" s="24"/>
      <c r="I73" s="42"/>
      <c r="J73" s="42"/>
      <c r="K73" s="44">
        <f>IF(G73="","",G73+Sources!$C$6)</f>
      </c>
      <c r="L73" s="36">
        <f>IF(OR(N(E73)=0,E73&gt;Sources!$C$14),"",ROUND(E73/Sources!$C$12*IF(E73&lt;Sources!$C$11,Sources!$C$9,Sources!$C$10),2))</f>
      </c>
      <c r="M73" s="45">
        <f>IF(F73="","",IF(AND(N(E73)&gt;0,E73&lt;=Sources!$C$14,F73&gt;L73),"! Over the cap",IF(I73="","! Not protected yet",IF(I73-G73&gt;Sources!$C$6,"! Protected after 30 days",IF(OR(J73="",J73-G73&gt;Sources!$C$7),"! Information not logged in 30 days","✓ Protected in time")))))</f>
      </c>
      <c r="N73" s="42"/>
      <c r="O73" s="43"/>
      <c r="P73" s="36">
        <f>IF(O73="","",ROUND(F73-O73,2))</f>
      </c>
    </row>
    <row r="74" ht="18" customHeight="1" spans="2:16" x14ac:dyDescent="0.25">
      <c r="B74" s="24"/>
      <c r="C74" s="24"/>
      <c r="D74" s="42"/>
      <c r="E74" s="43"/>
      <c r="F74" s="43"/>
      <c r="G74" s="42"/>
      <c r="H74" s="24"/>
      <c r="I74" s="42"/>
      <c r="J74" s="42"/>
      <c r="K74" s="44">
        <f>IF(G74="","",G74+Sources!$C$6)</f>
      </c>
      <c r="L74" s="36">
        <f>IF(OR(N(E74)=0,E74&gt;Sources!$C$14),"",ROUND(E74/Sources!$C$12*IF(E74&lt;Sources!$C$11,Sources!$C$9,Sources!$C$10),2))</f>
      </c>
      <c r="M74" s="45">
        <f>IF(F74="","",IF(AND(N(E74)&gt;0,E74&lt;=Sources!$C$14,F74&gt;L74),"! Over the cap",IF(I74="","! Not protected yet",IF(I74-G74&gt;Sources!$C$6,"! Protected after 30 days",IF(OR(J74="",J74-G74&gt;Sources!$C$7),"! Information not logged in 30 days","✓ Protected in time")))))</f>
      </c>
      <c r="N74" s="42"/>
      <c r="O74" s="43"/>
      <c r="P74" s="36">
        <f>IF(O74="","",ROUND(F74-O74,2))</f>
      </c>
    </row>
    <row r="75" ht="18" customHeight="1" spans="2:16" x14ac:dyDescent="0.25">
      <c r="B75" s="24"/>
      <c r="C75" s="24"/>
      <c r="D75" s="42"/>
      <c r="E75" s="43"/>
      <c r="F75" s="43"/>
      <c r="G75" s="42"/>
      <c r="H75" s="24"/>
      <c r="I75" s="42"/>
      <c r="J75" s="42"/>
      <c r="K75" s="44">
        <f>IF(G75="","",G75+Sources!$C$6)</f>
      </c>
      <c r="L75" s="36">
        <f>IF(OR(N(E75)=0,E75&gt;Sources!$C$14),"",ROUND(E75/Sources!$C$12*IF(E75&lt;Sources!$C$11,Sources!$C$9,Sources!$C$10),2))</f>
      </c>
      <c r="M75" s="45">
        <f>IF(F75="","",IF(AND(N(E75)&gt;0,E75&lt;=Sources!$C$14,F75&gt;L75),"! Over the cap",IF(I75="","! Not protected yet",IF(I75-G75&gt;Sources!$C$6,"! Protected after 30 days",IF(OR(J75="",J75-G75&gt;Sources!$C$7),"! Information not logged in 30 days","✓ Protected in time")))))</f>
      </c>
      <c r="N75" s="42"/>
      <c r="O75" s="43"/>
      <c r="P75" s="36">
        <f>IF(O75="","",ROUND(F75-O75,2))</f>
      </c>
    </row>
    <row r="76" ht="18" customHeight="1" spans="2:16" x14ac:dyDescent="0.25">
      <c r="B76" s="24"/>
      <c r="C76" s="24"/>
      <c r="D76" s="42"/>
      <c r="E76" s="43"/>
      <c r="F76" s="43"/>
      <c r="G76" s="42"/>
      <c r="H76" s="24"/>
      <c r="I76" s="42"/>
      <c r="J76" s="42"/>
      <c r="K76" s="44">
        <f>IF(G76="","",G76+Sources!$C$6)</f>
      </c>
      <c r="L76" s="36">
        <f>IF(OR(N(E76)=0,E76&gt;Sources!$C$14),"",ROUND(E76/Sources!$C$12*IF(E76&lt;Sources!$C$11,Sources!$C$9,Sources!$C$10),2))</f>
      </c>
      <c r="M76" s="45">
        <f>IF(F76="","",IF(AND(N(E76)&gt;0,E76&lt;=Sources!$C$14,F76&gt;L76),"! Over the cap",IF(I76="","! Not protected yet",IF(I76-G76&gt;Sources!$C$6,"! Protected after 30 days",IF(OR(J76="",J76-G76&gt;Sources!$C$7),"! Information not logged in 30 days","✓ Protected in time")))))</f>
      </c>
      <c r="N76" s="42"/>
      <c r="O76" s="43"/>
      <c r="P76" s="36">
        <f>IF(O76="","",ROUND(F76-O76,2))</f>
      </c>
    </row>
    <row r="77" ht="18" customHeight="1" spans="2:16" x14ac:dyDescent="0.25">
      <c r="B77" s="24"/>
      <c r="C77" s="24"/>
      <c r="D77" s="42"/>
      <c r="E77" s="43"/>
      <c r="F77" s="43"/>
      <c r="G77" s="42"/>
      <c r="H77" s="24"/>
      <c r="I77" s="42"/>
      <c r="J77" s="42"/>
      <c r="K77" s="44">
        <f>IF(G77="","",G77+Sources!$C$6)</f>
      </c>
      <c r="L77" s="36">
        <f>IF(OR(N(E77)=0,E77&gt;Sources!$C$14),"",ROUND(E77/Sources!$C$12*IF(E77&lt;Sources!$C$11,Sources!$C$9,Sources!$C$10),2))</f>
      </c>
      <c r="M77" s="45">
        <f>IF(F77="","",IF(AND(N(E77)&gt;0,E77&lt;=Sources!$C$14,F77&gt;L77),"! Over the cap",IF(I77="","! Not protected yet",IF(I77-G77&gt;Sources!$C$6,"! Protected after 30 days",IF(OR(J77="",J77-G77&gt;Sources!$C$7),"! Information not logged in 30 days","✓ Protected in time")))))</f>
      </c>
      <c r="N77" s="42"/>
      <c r="O77" s="43"/>
      <c r="P77" s="36">
        <f>IF(O77="","",ROUND(F77-O77,2))</f>
      </c>
    </row>
    <row r="78" ht="18" customHeight="1" spans="2:16" x14ac:dyDescent="0.25">
      <c r="B78" s="24"/>
      <c r="C78" s="24"/>
      <c r="D78" s="42"/>
      <c r="E78" s="43"/>
      <c r="F78" s="43"/>
      <c r="G78" s="42"/>
      <c r="H78" s="24"/>
      <c r="I78" s="42"/>
      <c r="J78" s="42"/>
      <c r="K78" s="44">
        <f>IF(G78="","",G78+Sources!$C$6)</f>
      </c>
      <c r="L78" s="36">
        <f>IF(OR(N(E78)=0,E78&gt;Sources!$C$14),"",ROUND(E78/Sources!$C$12*IF(E78&lt;Sources!$C$11,Sources!$C$9,Sources!$C$10),2))</f>
      </c>
      <c r="M78" s="45">
        <f>IF(F78="","",IF(AND(N(E78)&gt;0,E78&lt;=Sources!$C$14,F78&gt;L78),"! Over the cap",IF(I78="","! Not protected yet",IF(I78-G78&gt;Sources!$C$6,"! Protected after 30 days",IF(OR(J78="",J78-G78&gt;Sources!$C$7),"! Information not logged in 30 days","✓ Protected in time")))))</f>
      </c>
      <c r="N78" s="42"/>
      <c r="O78" s="43"/>
      <c r="P78" s="36">
        <f>IF(O78="","",ROUND(F78-O78,2))</f>
      </c>
    </row>
    <row r="79" ht="18" customHeight="1" spans="2:16" x14ac:dyDescent="0.25">
      <c r="B79" s="24"/>
      <c r="C79" s="24"/>
      <c r="D79" s="42"/>
      <c r="E79" s="43"/>
      <c r="F79" s="43"/>
      <c r="G79" s="42"/>
      <c r="H79" s="24"/>
      <c r="I79" s="42"/>
      <c r="J79" s="42"/>
      <c r="K79" s="44">
        <f>IF(G79="","",G79+Sources!$C$6)</f>
      </c>
      <c r="L79" s="36">
        <f>IF(OR(N(E79)=0,E79&gt;Sources!$C$14),"",ROUND(E79/Sources!$C$12*IF(E79&lt;Sources!$C$11,Sources!$C$9,Sources!$C$10),2))</f>
      </c>
      <c r="M79" s="45">
        <f>IF(F79="","",IF(AND(N(E79)&gt;0,E79&lt;=Sources!$C$14,F79&gt;L79),"! Over the cap",IF(I79="","! Not protected yet",IF(I79-G79&gt;Sources!$C$6,"! Protected after 30 days",IF(OR(J79="",J79-G79&gt;Sources!$C$7),"! Information not logged in 30 days","✓ Protected in time")))))</f>
      </c>
      <c r="N79" s="42"/>
      <c r="O79" s="43"/>
      <c r="P79" s="36">
        <f>IF(O79="","",ROUND(F79-O79,2))</f>
      </c>
    </row>
    <row r="80" ht="18" customHeight="1" spans="2:16" x14ac:dyDescent="0.25">
      <c r="B80" s="24"/>
      <c r="C80" s="24"/>
      <c r="D80" s="42"/>
      <c r="E80" s="43"/>
      <c r="F80" s="43"/>
      <c r="G80" s="42"/>
      <c r="H80" s="24"/>
      <c r="I80" s="42"/>
      <c r="J80" s="42"/>
      <c r="K80" s="44">
        <f>IF(G80="","",G80+Sources!$C$6)</f>
      </c>
      <c r="L80" s="36">
        <f>IF(OR(N(E80)=0,E80&gt;Sources!$C$14),"",ROUND(E80/Sources!$C$12*IF(E80&lt;Sources!$C$11,Sources!$C$9,Sources!$C$10),2))</f>
      </c>
      <c r="M80" s="45">
        <f>IF(F80="","",IF(AND(N(E80)&gt;0,E80&lt;=Sources!$C$14,F80&gt;L80),"! Over the cap",IF(I80="","! Not protected yet",IF(I80-G80&gt;Sources!$C$6,"! Protected after 30 days",IF(OR(J80="",J80-G80&gt;Sources!$C$7),"! Information not logged in 30 days","✓ Protected in time")))))</f>
      </c>
      <c r="N80" s="42"/>
      <c r="O80" s="43"/>
      <c r="P80" s="36">
        <f>IF(O80="","",ROUND(F80-O80,2))</f>
      </c>
    </row>
    <row r="81" ht="18" customHeight="1" spans="2:16" x14ac:dyDescent="0.25">
      <c r="B81" s="24"/>
      <c r="C81" s="24"/>
      <c r="D81" s="42"/>
      <c r="E81" s="43"/>
      <c r="F81" s="43"/>
      <c r="G81" s="42"/>
      <c r="H81" s="24"/>
      <c r="I81" s="42"/>
      <c r="J81" s="42"/>
      <c r="K81" s="44">
        <f>IF(G81="","",G81+Sources!$C$6)</f>
      </c>
      <c r="L81" s="36">
        <f>IF(OR(N(E81)=0,E81&gt;Sources!$C$14),"",ROUND(E81/Sources!$C$12*IF(E81&lt;Sources!$C$11,Sources!$C$9,Sources!$C$10),2))</f>
      </c>
      <c r="M81" s="45">
        <f>IF(F81="","",IF(AND(N(E81)&gt;0,E81&lt;=Sources!$C$14,F81&gt;L81),"! Over the cap",IF(I81="","! Not protected yet",IF(I81-G81&gt;Sources!$C$6,"! Protected after 30 days",IF(OR(J81="",J81-G81&gt;Sources!$C$7),"! Information not logged in 30 days","✓ Protected in time")))))</f>
      </c>
      <c r="N81" s="42"/>
      <c r="O81" s="43"/>
      <c r="P81" s="36">
        <f>IF(O81="","",ROUND(F81-O81,2))</f>
      </c>
    </row>
    <row r="82" ht="18" customHeight="1" spans="2:16" x14ac:dyDescent="0.25">
      <c r="B82" s="24"/>
      <c r="C82" s="24"/>
      <c r="D82" s="42"/>
      <c r="E82" s="43"/>
      <c r="F82" s="43"/>
      <c r="G82" s="42"/>
      <c r="H82" s="24"/>
      <c r="I82" s="42"/>
      <c r="J82" s="42"/>
      <c r="K82" s="44">
        <f>IF(G82="","",G82+Sources!$C$6)</f>
      </c>
      <c r="L82" s="36">
        <f>IF(OR(N(E82)=0,E82&gt;Sources!$C$14),"",ROUND(E82/Sources!$C$12*IF(E82&lt;Sources!$C$11,Sources!$C$9,Sources!$C$10),2))</f>
      </c>
      <c r="M82" s="45">
        <f>IF(F82="","",IF(AND(N(E82)&gt;0,E82&lt;=Sources!$C$14,F82&gt;L82),"! Over the cap",IF(I82="","! Not protected yet",IF(I82-G82&gt;Sources!$C$6,"! Protected after 30 days",IF(OR(J82="",J82-G82&gt;Sources!$C$7),"! Information not logged in 30 days","✓ Protected in time")))))</f>
      </c>
      <c r="N82" s="42"/>
      <c r="O82" s="43"/>
      <c r="P82" s="36">
        <f>IF(O82="","",ROUND(F82-O82,2))</f>
      </c>
    </row>
    <row r="83" ht="18" customHeight="1" spans="2:16" x14ac:dyDescent="0.25">
      <c r="B83" s="24"/>
      <c r="C83" s="24"/>
      <c r="D83" s="42"/>
      <c r="E83" s="43"/>
      <c r="F83" s="43"/>
      <c r="G83" s="42"/>
      <c r="H83" s="24"/>
      <c r="I83" s="42"/>
      <c r="J83" s="42"/>
      <c r="K83" s="44">
        <f>IF(G83="","",G83+Sources!$C$6)</f>
      </c>
      <c r="L83" s="36">
        <f>IF(OR(N(E83)=0,E83&gt;Sources!$C$14),"",ROUND(E83/Sources!$C$12*IF(E83&lt;Sources!$C$11,Sources!$C$9,Sources!$C$10),2))</f>
      </c>
      <c r="M83" s="45">
        <f>IF(F83="","",IF(AND(N(E83)&gt;0,E83&lt;=Sources!$C$14,F83&gt;L83),"! Over the cap",IF(I83="","! Not protected yet",IF(I83-G83&gt;Sources!$C$6,"! Protected after 30 days",IF(OR(J83="",J83-G83&gt;Sources!$C$7),"! Information not logged in 30 days","✓ Protected in time")))))</f>
      </c>
      <c r="N83" s="42"/>
      <c r="O83" s="43"/>
      <c r="P83" s="36">
        <f>IF(O83="","",ROUND(F83-O83,2))</f>
      </c>
    </row>
    <row r="84" ht="18" customHeight="1" spans="2:16" x14ac:dyDescent="0.25">
      <c r="B84" s="24"/>
      <c r="C84" s="24"/>
      <c r="D84" s="42"/>
      <c r="E84" s="43"/>
      <c r="F84" s="43"/>
      <c r="G84" s="42"/>
      <c r="H84" s="24"/>
      <c r="I84" s="42"/>
      <c r="J84" s="42"/>
      <c r="K84" s="44">
        <f>IF(G84="","",G84+Sources!$C$6)</f>
      </c>
      <c r="L84" s="36">
        <f>IF(OR(N(E84)=0,E84&gt;Sources!$C$14),"",ROUND(E84/Sources!$C$12*IF(E84&lt;Sources!$C$11,Sources!$C$9,Sources!$C$10),2))</f>
      </c>
      <c r="M84" s="45">
        <f>IF(F84="","",IF(AND(N(E84)&gt;0,E84&lt;=Sources!$C$14,F84&gt;L84),"! Over the cap",IF(I84="","! Not protected yet",IF(I84-G84&gt;Sources!$C$6,"! Protected after 30 days",IF(OR(J84="",J84-G84&gt;Sources!$C$7),"! Information not logged in 30 days","✓ Protected in time")))))</f>
      </c>
      <c r="N84" s="42"/>
      <c r="O84" s="43"/>
      <c r="P84" s="36">
        <f>IF(O84="","",ROUND(F84-O84,2))</f>
      </c>
    </row>
    <row r="85" ht="18" customHeight="1" spans="2:16" x14ac:dyDescent="0.25">
      <c r="B85" s="24"/>
      <c r="C85" s="24"/>
      <c r="D85" s="42"/>
      <c r="E85" s="43"/>
      <c r="F85" s="43"/>
      <c r="G85" s="42"/>
      <c r="H85" s="24"/>
      <c r="I85" s="42"/>
      <c r="J85" s="42"/>
      <c r="K85" s="44">
        <f>IF(G85="","",G85+Sources!$C$6)</f>
      </c>
      <c r="L85" s="36">
        <f>IF(OR(N(E85)=0,E85&gt;Sources!$C$14),"",ROUND(E85/Sources!$C$12*IF(E85&lt;Sources!$C$11,Sources!$C$9,Sources!$C$10),2))</f>
      </c>
      <c r="M85" s="45">
        <f>IF(F85="","",IF(AND(N(E85)&gt;0,E85&lt;=Sources!$C$14,F85&gt;L85),"! Over the cap",IF(I85="","! Not protected yet",IF(I85-G85&gt;Sources!$C$6,"! Protected after 30 days",IF(OR(J85="",J85-G85&gt;Sources!$C$7),"! Information not logged in 30 days","✓ Protected in time")))))</f>
      </c>
      <c r="N85" s="42"/>
      <c r="O85" s="43"/>
      <c r="P85" s="36">
        <f>IF(O85="","",ROUND(F85-O85,2))</f>
      </c>
    </row>
    <row r="86" ht="18" customHeight="1" spans="2:16" x14ac:dyDescent="0.25">
      <c r="B86" s="24"/>
      <c r="C86" s="24"/>
      <c r="D86" s="42"/>
      <c r="E86" s="43"/>
      <c r="F86" s="43"/>
      <c r="G86" s="42"/>
      <c r="H86" s="24"/>
      <c r="I86" s="42"/>
      <c r="J86" s="42"/>
      <c r="K86" s="44">
        <f>IF(G86="","",G86+Sources!$C$6)</f>
      </c>
      <c r="L86" s="36">
        <f>IF(OR(N(E86)=0,E86&gt;Sources!$C$14),"",ROUND(E86/Sources!$C$12*IF(E86&lt;Sources!$C$11,Sources!$C$9,Sources!$C$10),2))</f>
      </c>
      <c r="M86" s="45">
        <f>IF(F86="","",IF(AND(N(E86)&gt;0,E86&lt;=Sources!$C$14,F86&gt;L86),"! Over the cap",IF(I86="","! Not protected yet",IF(I86-G86&gt;Sources!$C$6,"! Protected after 30 days",IF(OR(J86="",J86-G86&gt;Sources!$C$7),"! Information not logged in 30 days","✓ Protected in time")))))</f>
      </c>
      <c r="N86" s="42"/>
      <c r="O86" s="43"/>
      <c r="P86" s="36">
        <f>IF(O86="","",ROUND(F86-O86,2))</f>
      </c>
    </row>
    <row r="87" ht="18" customHeight="1" spans="2:16" x14ac:dyDescent="0.25">
      <c r="B87" s="24"/>
      <c r="C87" s="24"/>
      <c r="D87" s="42"/>
      <c r="E87" s="43"/>
      <c r="F87" s="43"/>
      <c r="G87" s="42"/>
      <c r="H87" s="24"/>
      <c r="I87" s="42"/>
      <c r="J87" s="42"/>
      <c r="K87" s="44">
        <f>IF(G87="","",G87+Sources!$C$6)</f>
      </c>
      <c r="L87" s="36">
        <f>IF(OR(N(E87)=0,E87&gt;Sources!$C$14),"",ROUND(E87/Sources!$C$12*IF(E87&lt;Sources!$C$11,Sources!$C$9,Sources!$C$10),2))</f>
      </c>
      <c r="M87" s="45">
        <f>IF(F87="","",IF(AND(N(E87)&gt;0,E87&lt;=Sources!$C$14,F87&gt;L87),"! Over the cap",IF(I87="","! Not protected yet",IF(I87-G87&gt;Sources!$C$6,"! Protected after 30 days",IF(OR(J87="",J87-G87&gt;Sources!$C$7),"! Information not logged in 30 days","✓ Protected in time")))))</f>
      </c>
      <c r="N87" s="42"/>
      <c r="O87" s="43"/>
      <c r="P87" s="36">
        <f>IF(O87="","",ROUND(F87-O87,2))</f>
      </c>
    </row>
    <row r="88" ht="18" customHeight="1" spans="2:16" x14ac:dyDescent="0.25">
      <c r="B88" s="24"/>
      <c r="C88" s="24"/>
      <c r="D88" s="42"/>
      <c r="E88" s="43"/>
      <c r="F88" s="43"/>
      <c r="G88" s="42"/>
      <c r="H88" s="24"/>
      <c r="I88" s="42"/>
      <c r="J88" s="42"/>
      <c r="K88" s="44">
        <f>IF(G88="","",G88+Sources!$C$6)</f>
      </c>
      <c r="L88" s="36">
        <f>IF(OR(N(E88)=0,E88&gt;Sources!$C$14),"",ROUND(E88/Sources!$C$12*IF(E88&lt;Sources!$C$11,Sources!$C$9,Sources!$C$10),2))</f>
      </c>
      <c r="M88" s="45">
        <f>IF(F88="","",IF(AND(N(E88)&gt;0,E88&lt;=Sources!$C$14,F88&gt;L88),"! Over the cap",IF(I88="","! Not protected yet",IF(I88-G88&gt;Sources!$C$6,"! Protected after 30 days",IF(OR(J88="",J88-G88&gt;Sources!$C$7),"! Information not logged in 30 days","✓ Protected in time")))))</f>
      </c>
      <c r="N88" s="42"/>
      <c r="O88" s="43"/>
      <c r="P88" s="36">
        <f>IF(O88="","",ROUND(F88-O88,2))</f>
      </c>
    </row>
    <row r="89" ht="18" customHeight="1" spans="2:16" x14ac:dyDescent="0.25">
      <c r="B89" s="24"/>
      <c r="C89" s="24"/>
      <c r="D89" s="42"/>
      <c r="E89" s="43"/>
      <c r="F89" s="43"/>
      <c r="G89" s="42"/>
      <c r="H89" s="24"/>
      <c r="I89" s="42"/>
      <c r="J89" s="42"/>
      <c r="K89" s="44">
        <f>IF(G89="","",G89+Sources!$C$6)</f>
      </c>
      <c r="L89" s="36">
        <f>IF(OR(N(E89)=0,E89&gt;Sources!$C$14),"",ROUND(E89/Sources!$C$12*IF(E89&lt;Sources!$C$11,Sources!$C$9,Sources!$C$10),2))</f>
      </c>
      <c r="M89" s="45">
        <f>IF(F89="","",IF(AND(N(E89)&gt;0,E89&lt;=Sources!$C$14,F89&gt;L89),"! Over the cap",IF(I89="","! Not protected yet",IF(I89-G89&gt;Sources!$C$6,"! Protected after 30 days",IF(OR(J89="",J89-G89&gt;Sources!$C$7),"! Information not logged in 30 days","✓ Protected in time")))))</f>
      </c>
      <c r="N89" s="42"/>
      <c r="O89" s="43"/>
      <c r="P89" s="36">
        <f>IF(O89="","",ROUND(F89-O89,2))</f>
      </c>
    </row>
    <row r="90" ht="18" customHeight="1" spans="2:16" x14ac:dyDescent="0.25">
      <c r="B90" s="24"/>
      <c r="C90" s="24"/>
      <c r="D90" s="42"/>
      <c r="E90" s="43"/>
      <c r="F90" s="43"/>
      <c r="G90" s="42"/>
      <c r="H90" s="24"/>
      <c r="I90" s="42"/>
      <c r="J90" s="42"/>
      <c r="K90" s="44">
        <f>IF(G90="","",G90+Sources!$C$6)</f>
      </c>
      <c r="L90" s="36">
        <f>IF(OR(N(E90)=0,E90&gt;Sources!$C$14),"",ROUND(E90/Sources!$C$12*IF(E90&lt;Sources!$C$11,Sources!$C$9,Sources!$C$10),2))</f>
      </c>
      <c r="M90" s="45">
        <f>IF(F90="","",IF(AND(N(E90)&gt;0,E90&lt;=Sources!$C$14,F90&gt;L90),"! Over the cap",IF(I90="","! Not protected yet",IF(I90-G90&gt;Sources!$C$6,"! Protected after 30 days",IF(OR(J90="",J90-G90&gt;Sources!$C$7),"! Information not logged in 30 days","✓ Protected in time")))))</f>
      </c>
      <c r="N90" s="42"/>
      <c r="O90" s="43"/>
      <c r="P90" s="36">
        <f>IF(O90="","",ROUND(F90-O90,2))</f>
      </c>
    </row>
    <row r="91" ht="18" customHeight="1" spans="2:16" x14ac:dyDescent="0.25">
      <c r="B91" s="24"/>
      <c r="C91" s="24"/>
      <c r="D91" s="42"/>
      <c r="E91" s="43"/>
      <c r="F91" s="43"/>
      <c r="G91" s="42"/>
      <c r="H91" s="24"/>
      <c r="I91" s="42"/>
      <c r="J91" s="42"/>
      <c r="K91" s="44">
        <f>IF(G91="","",G91+Sources!$C$6)</f>
      </c>
      <c r="L91" s="36">
        <f>IF(OR(N(E91)=0,E91&gt;Sources!$C$14),"",ROUND(E91/Sources!$C$12*IF(E91&lt;Sources!$C$11,Sources!$C$9,Sources!$C$10),2))</f>
      </c>
      <c r="M91" s="45">
        <f>IF(F91="","",IF(AND(N(E91)&gt;0,E91&lt;=Sources!$C$14,F91&gt;L91),"! Over the cap",IF(I91="","! Not protected yet",IF(I91-G91&gt;Sources!$C$6,"! Protected after 30 days",IF(OR(J91="",J91-G91&gt;Sources!$C$7),"! Information not logged in 30 days","✓ Protected in time")))))</f>
      </c>
      <c r="N91" s="42"/>
      <c r="O91" s="43"/>
      <c r="P91" s="36">
        <f>IF(O91="","",ROUND(F91-O91,2))</f>
      </c>
    </row>
    <row r="92" ht="18" customHeight="1" spans="2:16" x14ac:dyDescent="0.25">
      <c r="B92" s="24"/>
      <c r="C92" s="24"/>
      <c r="D92" s="42"/>
      <c r="E92" s="43"/>
      <c r="F92" s="43"/>
      <c r="G92" s="42"/>
      <c r="H92" s="24"/>
      <c r="I92" s="42"/>
      <c r="J92" s="42"/>
      <c r="K92" s="44">
        <f>IF(G92="","",G92+Sources!$C$6)</f>
      </c>
      <c r="L92" s="36">
        <f>IF(OR(N(E92)=0,E92&gt;Sources!$C$14),"",ROUND(E92/Sources!$C$12*IF(E92&lt;Sources!$C$11,Sources!$C$9,Sources!$C$10),2))</f>
      </c>
      <c r="M92" s="45">
        <f>IF(F92="","",IF(AND(N(E92)&gt;0,E92&lt;=Sources!$C$14,F92&gt;L92),"! Over the cap",IF(I92="","! Not protected yet",IF(I92-G92&gt;Sources!$C$6,"! Protected after 30 days",IF(OR(J92="",J92-G92&gt;Sources!$C$7),"! Information not logged in 30 days","✓ Protected in time")))))</f>
      </c>
      <c r="N92" s="42"/>
      <c r="O92" s="43"/>
      <c r="P92" s="36">
        <f>IF(O92="","",ROUND(F92-O92,2))</f>
      </c>
    </row>
    <row r="93" ht="18" customHeight="1" spans="2:16" x14ac:dyDescent="0.25">
      <c r="B93" s="24"/>
      <c r="C93" s="24"/>
      <c r="D93" s="42"/>
      <c r="E93" s="43"/>
      <c r="F93" s="43"/>
      <c r="G93" s="42"/>
      <c r="H93" s="24"/>
      <c r="I93" s="42"/>
      <c r="J93" s="42"/>
      <c r="K93" s="44">
        <f>IF(G93="","",G93+Sources!$C$6)</f>
      </c>
      <c r="L93" s="36">
        <f>IF(OR(N(E93)=0,E93&gt;Sources!$C$14),"",ROUND(E93/Sources!$C$12*IF(E93&lt;Sources!$C$11,Sources!$C$9,Sources!$C$10),2))</f>
      </c>
      <c r="M93" s="45">
        <f>IF(F93="","",IF(AND(N(E93)&gt;0,E93&lt;=Sources!$C$14,F93&gt;L93),"! Over the cap",IF(I93="","! Not protected yet",IF(I93-G93&gt;Sources!$C$6,"! Protected after 30 days",IF(OR(J93="",J93-G93&gt;Sources!$C$7),"! Information not logged in 30 days","✓ Protected in time")))))</f>
      </c>
      <c r="N93" s="42"/>
      <c r="O93" s="43"/>
      <c r="P93" s="36">
        <f>IF(O93="","",ROUND(F93-O93,2))</f>
      </c>
    </row>
    <row r="94" ht="18" customHeight="1" spans="2:16" x14ac:dyDescent="0.25">
      <c r="B94" s="24"/>
      <c r="C94" s="24"/>
      <c r="D94" s="42"/>
      <c r="E94" s="43"/>
      <c r="F94" s="43"/>
      <c r="G94" s="42"/>
      <c r="H94" s="24"/>
      <c r="I94" s="42"/>
      <c r="J94" s="42"/>
      <c r="K94" s="44">
        <f>IF(G94="","",G94+Sources!$C$6)</f>
      </c>
      <c r="L94" s="36">
        <f>IF(OR(N(E94)=0,E94&gt;Sources!$C$14),"",ROUND(E94/Sources!$C$12*IF(E94&lt;Sources!$C$11,Sources!$C$9,Sources!$C$10),2))</f>
      </c>
      <c r="M94" s="45">
        <f>IF(F94="","",IF(AND(N(E94)&gt;0,E94&lt;=Sources!$C$14,F94&gt;L94),"! Over the cap",IF(I94="","! Not protected yet",IF(I94-G94&gt;Sources!$C$6,"! Protected after 30 days",IF(OR(J94="",J94-G94&gt;Sources!$C$7),"! Information not logged in 30 days","✓ Protected in time")))))</f>
      </c>
      <c r="N94" s="42"/>
      <c r="O94" s="43"/>
      <c r="P94" s="36">
        <f>IF(O94="","",ROUND(F94-O94,2))</f>
      </c>
    </row>
    <row r="95" ht="18" customHeight="1" spans="2:16" x14ac:dyDescent="0.25">
      <c r="B95" s="24"/>
      <c r="C95" s="24"/>
      <c r="D95" s="42"/>
      <c r="E95" s="43"/>
      <c r="F95" s="43"/>
      <c r="G95" s="42"/>
      <c r="H95" s="24"/>
      <c r="I95" s="42"/>
      <c r="J95" s="42"/>
      <c r="K95" s="44">
        <f>IF(G95="","",G95+Sources!$C$6)</f>
      </c>
      <c r="L95" s="36">
        <f>IF(OR(N(E95)=0,E95&gt;Sources!$C$14),"",ROUND(E95/Sources!$C$12*IF(E95&lt;Sources!$C$11,Sources!$C$9,Sources!$C$10),2))</f>
      </c>
      <c r="M95" s="45">
        <f>IF(F95="","",IF(AND(N(E95)&gt;0,E95&lt;=Sources!$C$14,F95&gt;L95),"! Over the cap",IF(I95="","! Not protected yet",IF(I95-G95&gt;Sources!$C$6,"! Protected after 30 days",IF(OR(J95="",J95-G95&gt;Sources!$C$7),"! Information not logged in 30 days","✓ Protected in time")))))</f>
      </c>
      <c r="N95" s="42"/>
      <c r="O95" s="43"/>
      <c r="P95" s="36">
        <f>IF(O95="","",ROUND(F95-O95,2))</f>
      </c>
    </row>
    <row r="96" ht="18" customHeight="1" spans="2:16" x14ac:dyDescent="0.25">
      <c r="B96" s="24"/>
      <c r="C96" s="24"/>
      <c r="D96" s="42"/>
      <c r="E96" s="43"/>
      <c r="F96" s="43"/>
      <c r="G96" s="42"/>
      <c r="H96" s="24"/>
      <c r="I96" s="42"/>
      <c r="J96" s="42"/>
      <c r="K96" s="44">
        <f>IF(G96="","",G96+Sources!$C$6)</f>
      </c>
      <c r="L96" s="36">
        <f>IF(OR(N(E96)=0,E96&gt;Sources!$C$14),"",ROUND(E96/Sources!$C$12*IF(E96&lt;Sources!$C$11,Sources!$C$9,Sources!$C$10),2))</f>
      </c>
      <c r="M96" s="45">
        <f>IF(F96="","",IF(AND(N(E96)&gt;0,E96&lt;=Sources!$C$14,F96&gt;L96),"! Over the cap",IF(I96="","! Not protected yet",IF(I96-G96&gt;Sources!$C$6,"! Protected after 30 days",IF(OR(J96="",J96-G96&gt;Sources!$C$7),"! Information not logged in 30 days","✓ Protected in time")))))</f>
      </c>
      <c r="N96" s="42"/>
      <c r="O96" s="43"/>
      <c r="P96" s="36">
        <f>IF(O96="","",ROUND(F96-O96,2))</f>
      </c>
    </row>
    <row r="97" ht="18" customHeight="1" spans="2:16" x14ac:dyDescent="0.25">
      <c r="B97" s="24"/>
      <c r="C97" s="24"/>
      <c r="D97" s="42"/>
      <c r="E97" s="43"/>
      <c r="F97" s="43"/>
      <c r="G97" s="42"/>
      <c r="H97" s="24"/>
      <c r="I97" s="42"/>
      <c r="J97" s="42"/>
      <c r="K97" s="44">
        <f>IF(G97="","",G97+Sources!$C$6)</f>
      </c>
      <c r="L97" s="36">
        <f>IF(OR(N(E97)=0,E97&gt;Sources!$C$14),"",ROUND(E97/Sources!$C$12*IF(E97&lt;Sources!$C$11,Sources!$C$9,Sources!$C$10),2))</f>
      </c>
      <c r="M97" s="45">
        <f>IF(F97="","",IF(AND(N(E97)&gt;0,E97&lt;=Sources!$C$14,F97&gt;L97),"! Over the cap",IF(I97="","! Not protected yet",IF(I97-G97&gt;Sources!$C$6,"! Protected after 30 days",IF(OR(J97="",J97-G97&gt;Sources!$C$7),"! Information not logged in 30 days","✓ Protected in time")))))</f>
      </c>
      <c r="N97" s="42"/>
      <c r="O97" s="43"/>
      <c r="P97" s="36">
        <f>IF(O97="","",ROUND(F97-O97,2))</f>
      </c>
    </row>
    <row r="98" ht="18" customHeight="1" spans="2:16" x14ac:dyDescent="0.25">
      <c r="B98" s="24"/>
      <c r="C98" s="24"/>
      <c r="D98" s="42"/>
      <c r="E98" s="43"/>
      <c r="F98" s="43"/>
      <c r="G98" s="42"/>
      <c r="H98" s="24"/>
      <c r="I98" s="42"/>
      <c r="J98" s="42"/>
      <c r="K98" s="44">
        <f>IF(G98="","",G98+Sources!$C$6)</f>
      </c>
      <c r="L98" s="36">
        <f>IF(OR(N(E98)=0,E98&gt;Sources!$C$14),"",ROUND(E98/Sources!$C$12*IF(E98&lt;Sources!$C$11,Sources!$C$9,Sources!$C$10),2))</f>
      </c>
      <c r="M98" s="45">
        <f>IF(F98="","",IF(AND(N(E98)&gt;0,E98&lt;=Sources!$C$14,F98&gt;L98),"! Over the cap",IF(I98="","! Not protected yet",IF(I98-G98&gt;Sources!$C$6,"! Protected after 30 days",IF(OR(J98="",J98-G98&gt;Sources!$C$7),"! Information not logged in 30 days","✓ Protected in time")))))</f>
      </c>
      <c r="N98" s="42"/>
      <c r="O98" s="43"/>
      <c r="P98" s="36">
        <f>IF(O98="","",ROUND(F98-O98,2))</f>
      </c>
    </row>
    <row r="99" ht="18" customHeight="1" spans="2:16" x14ac:dyDescent="0.25">
      <c r="B99" s="24"/>
      <c r="C99" s="24"/>
      <c r="D99" s="42"/>
      <c r="E99" s="43"/>
      <c r="F99" s="43"/>
      <c r="G99" s="42"/>
      <c r="H99" s="24"/>
      <c r="I99" s="42"/>
      <c r="J99" s="42"/>
      <c r="K99" s="44">
        <f>IF(G99="","",G99+Sources!$C$6)</f>
      </c>
      <c r="L99" s="36">
        <f>IF(OR(N(E99)=0,E99&gt;Sources!$C$14),"",ROUND(E99/Sources!$C$12*IF(E99&lt;Sources!$C$11,Sources!$C$9,Sources!$C$10),2))</f>
      </c>
      <c r="M99" s="45">
        <f>IF(F99="","",IF(AND(N(E99)&gt;0,E99&lt;=Sources!$C$14,F99&gt;L99),"! Over the cap",IF(I99="","! Not protected yet",IF(I99-G99&gt;Sources!$C$6,"! Protected after 30 days",IF(OR(J99="",J99-G99&gt;Sources!$C$7),"! Information not logged in 30 days","✓ Protected in time")))))</f>
      </c>
      <c r="N99" s="42"/>
      <c r="O99" s="43"/>
      <c r="P99" s="36">
        <f>IF(O99="","",ROUND(F99-O99,2))</f>
      </c>
    </row>
    <row r="100" ht="18" customHeight="1" spans="2:16" x14ac:dyDescent="0.25">
      <c r="B100" s="24"/>
      <c r="C100" s="24"/>
      <c r="D100" s="42"/>
      <c r="E100" s="43"/>
      <c r="F100" s="43"/>
      <c r="G100" s="42"/>
      <c r="H100" s="24"/>
      <c r="I100" s="42"/>
      <c r="J100" s="42"/>
      <c r="K100" s="44">
        <f>IF(G100="","",G100+Sources!$C$6)</f>
      </c>
      <c r="L100" s="36">
        <f>IF(OR(N(E100)=0,E100&gt;Sources!$C$14),"",ROUND(E100/Sources!$C$12*IF(E100&lt;Sources!$C$11,Sources!$C$9,Sources!$C$10),2))</f>
      </c>
      <c r="M100" s="45">
        <f>IF(F100="","",IF(AND(N(E100)&gt;0,E100&lt;=Sources!$C$14,F100&gt;L100),"! Over the cap",IF(I100="","! Not protected yet",IF(I100-G100&gt;Sources!$C$6,"! Protected after 30 days",IF(OR(J100="",J100-G100&gt;Sources!$C$7),"! Information not logged in 30 days","✓ Protected in time")))))</f>
      </c>
      <c r="N100" s="42"/>
      <c r="O100" s="43"/>
      <c r="P100" s="36">
        <f>IF(O100="","",ROUND(F100-O100,2))</f>
      </c>
    </row>
    <row r="101" ht="18" customHeight="1" spans="2:16" x14ac:dyDescent="0.25">
      <c r="B101" s="24"/>
      <c r="C101" s="24"/>
      <c r="D101" s="42"/>
      <c r="E101" s="43"/>
      <c r="F101" s="43"/>
      <c r="G101" s="42"/>
      <c r="H101" s="24"/>
      <c r="I101" s="42"/>
      <c r="J101" s="42"/>
      <c r="K101" s="44">
        <f>IF(G101="","",G101+Sources!$C$6)</f>
      </c>
      <c r="L101" s="36">
        <f>IF(OR(N(E101)=0,E101&gt;Sources!$C$14),"",ROUND(E101/Sources!$C$12*IF(E101&lt;Sources!$C$11,Sources!$C$9,Sources!$C$10),2))</f>
      </c>
      <c r="M101" s="45">
        <f>IF(F101="","",IF(AND(N(E101)&gt;0,E101&lt;=Sources!$C$14,F101&gt;L101),"! Over the cap",IF(I101="","! Not protected yet",IF(I101-G101&gt;Sources!$C$6,"! Protected after 30 days",IF(OR(J101="",J101-G101&gt;Sources!$C$7),"! Information not logged in 30 days","✓ Protected in time")))))</f>
      </c>
      <c r="N101" s="42"/>
      <c r="O101" s="43"/>
      <c r="P101" s="36">
        <f>IF(O101="","",ROUND(F101-O101,2))</f>
      </c>
    </row>
    <row r="102" ht="18" customHeight="1" spans="2:16" x14ac:dyDescent="0.25">
      <c r="B102" s="24"/>
      <c r="C102" s="24"/>
      <c r="D102" s="42"/>
      <c r="E102" s="43"/>
      <c r="F102" s="43"/>
      <c r="G102" s="42"/>
      <c r="H102" s="24"/>
      <c r="I102" s="42"/>
      <c r="J102" s="42"/>
      <c r="K102" s="44">
        <f>IF(G102="","",G102+Sources!$C$6)</f>
      </c>
      <c r="L102" s="36">
        <f>IF(OR(N(E102)=0,E102&gt;Sources!$C$14),"",ROUND(E102/Sources!$C$12*IF(E102&lt;Sources!$C$11,Sources!$C$9,Sources!$C$10),2))</f>
      </c>
      <c r="M102" s="45">
        <f>IF(F102="","",IF(AND(N(E102)&gt;0,E102&lt;=Sources!$C$14,F102&gt;L102),"! Over the cap",IF(I102="","! Not protected yet",IF(I102-G102&gt;Sources!$C$6,"! Protected after 30 days",IF(OR(J102="",J102-G102&gt;Sources!$C$7),"! Information not logged in 30 days","✓ Protected in time")))))</f>
      </c>
      <c r="N102" s="42"/>
      <c r="O102" s="43"/>
      <c r="P102" s="36">
        <f>IF(O102="","",ROUND(F102-O102,2))</f>
      </c>
    </row>
    <row r="103" ht="18" customHeight="1" spans="2:16" x14ac:dyDescent="0.25">
      <c r="B103" s="24"/>
      <c r="C103" s="24"/>
      <c r="D103" s="42"/>
      <c r="E103" s="43"/>
      <c r="F103" s="43"/>
      <c r="G103" s="42"/>
      <c r="H103" s="24"/>
      <c r="I103" s="42"/>
      <c r="J103" s="42"/>
      <c r="K103" s="44">
        <f>IF(G103="","",G103+Sources!$C$6)</f>
      </c>
      <c r="L103" s="36">
        <f>IF(OR(N(E103)=0,E103&gt;Sources!$C$14),"",ROUND(E103/Sources!$C$12*IF(E103&lt;Sources!$C$11,Sources!$C$9,Sources!$C$10),2))</f>
      </c>
      <c r="M103" s="45">
        <f>IF(F103="","",IF(AND(N(E103)&gt;0,E103&lt;=Sources!$C$14,F103&gt;L103),"! Over the cap",IF(I103="","! Not protected yet",IF(I103-G103&gt;Sources!$C$6,"! Protected after 30 days",IF(OR(J103="",J103-G103&gt;Sources!$C$7),"! Information not logged in 30 days","✓ Protected in time")))))</f>
      </c>
      <c r="N103" s="42"/>
      <c r="O103" s="43"/>
      <c r="P103" s="36">
        <f>IF(O103="","",ROUND(F103-O103,2))</f>
      </c>
    </row>
    <row r="104" ht="18" customHeight="1" spans="2:16" x14ac:dyDescent="0.25">
      <c r="B104" s="24"/>
      <c r="C104" s="24"/>
      <c r="D104" s="42"/>
      <c r="E104" s="43"/>
      <c r="F104" s="43"/>
      <c r="G104" s="42"/>
      <c r="H104" s="24"/>
      <c r="I104" s="42"/>
      <c r="J104" s="42"/>
      <c r="K104" s="44">
        <f>IF(G104="","",G104+Sources!$C$6)</f>
      </c>
      <c r="L104" s="36">
        <f>IF(OR(N(E104)=0,E104&gt;Sources!$C$14),"",ROUND(E104/Sources!$C$12*IF(E104&lt;Sources!$C$11,Sources!$C$9,Sources!$C$10),2))</f>
      </c>
      <c r="M104" s="45">
        <f>IF(F104="","",IF(AND(N(E104)&gt;0,E104&lt;=Sources!$C$14,F104&gt;L104),"! Over the cap",IF(I104="","! Not protected yet",IF(I104-G104&gt;Sources!$C$6,"! Protected after 30 days",IF(OR(J104="",J104-G104&gt;Sources!$C$7),"! Information not logged in 30 days","✓ Protected in time")))))</f>
      </c>
      <c r="N104" s="42"/>
      <c r="O104" s="43"/>
      <c r="P104" s="36">
        <f>IF(O104="","",ROUND(F104-O104,2))</f>
      </c>
    </row>
    <row r="105" ht="18" customHeight="1" spans="2:16" x14ac:dyDescent="0.25">
      <c r="B105" s="24"/>
      <c r="C105" s="24"/>
      <c r="D105" s="42"/>
      <c r="E105" s="43"/>
      <c r="F105" s="43"/>
      <c r="G105" s="42"/>
      <c r="H105" s="24"/>
      <c r="I105" s="42"/>
      <c r="J105" s="42"/>
      <c r="K105" s="44">
        <f>IF(G105="","",G105+Sources!$C$6)</f>
      </c>
      <c r="L105" s="36">
        <f>IF(OR(N(E105)=0,E105&gt;Sources!$C$14),"",ROUND(E105/Sources!$C$12*IF(E105&lt;Sources!$C$11,Sources!$C$9,Sources!$C$10),2))</f>
      </c>
      <c r="M105" s="45">
        <f>IF(F105="","",IF(AND(N(E105)&gt;0,E105&lt;=Sources!$C$14,F105&gt;L105),"! Over the cap",IF(I105="","! Not protected yet",IF(I105-G105&gt;Sources!$C$6,"! Protected after 30 days",IF(OR(J105="",J105-G105&gt;Sources!$C$7),"! Information not logged in 30 days","✓ Protected in time")))))</f>
      </c>
      <c r="N105" s="42"/>
      <c r="O105" s="43"/>
      <c r="P105" s="36">
        <f>IF(O105="","",ROUND(F105-O105,2))</f>
      </c>
    </row>
    <row r="106" ht="18" customHeight="1" spans="2:16" x14ac:dyDescent="0.25">
      <c r="B106" s="24"/>
      <c r="C106" s="24"/>
      <c r="D106" s="42"/>
      <c r="E106" s="43"/>
      <c r="F106" s="43"/>
      <c r="G106" s="42"/>
      <c r="H106" s="24"/>
      <c r="I106" s="42"/>
      <c r="J106" s="42"/>
      <c r="K106" s="44">
        <f>IF(G106="","",G106+Sources!$C$6)</f>
      </c>
      <c r="L106" s="36">
        <f>IF(OR(N(E106)=0,E106&gt;Sources!$C$14),"",ROUND(E106/Sources!$C$12*IF(E106&lt;Sources!$C$11,Sources!$C$9,Sources!$C$10),2))</f>
      </c>
      <c r="M106" s="45">
        <f>IF(F106="","",IF(AND(N(E106)&gt;0,E106&lt;=Sources!$C$14,F106&gt;L106),"! Over the cap",IF(I106="","! Not protected yet",IF(I106-G106&gt;Sources!$C$6,"! Protected after 30 days",IF(OR(J106="",J106-G106&gt;Sources!$C$7),"! Information not logged in 30 days","✓ Protected in time")))))</f>
      </c>
      <c r="N106" s="42"/>
      <c r="O106" s="43"/>
      <c r="P106" s="36">
        <f>IF(O106="","",ROUND(F106-O106,2))</f>
      </c>
    </row>
    <row r="107" ht="18" customHeight="1" spans="2:16" x14ac:dyDescent="0.25">
      <c r="B107" s="24"/>
      <c r="C107" s="24"/>
      <c r="D107" s="42"/>
      <c r="E107" s="43"/>
      <c r="F107" s="43"/>
      <c r="G107" s="42"/>
      <c r="H107" s="24"/>
      <c r="I107" s="42"/>
      <c r="J107" s="42"/>
      <c r="K107" s="44">
        <f>IF(G107="","",G107+Sources!$C$6)</f>
      </c>
      <c r="L107" s="36">
        <f>IF(OR(N(E107)=0,E107&gt;Sources!$C$14),"",ROUND(E107/Sources!$C$12*IF(E107&lt;Sources!$C$11,Sources!$C$9,Sources!$C$10),2))</f>
      </c>
      <c r="M107" s="45">
        <f>IF(F107="","",IF(AND(N(E107)&gt;0,E107&lt;=Sources!$C$14,F107&gt;L107),"! Over the cap",IF(I107="","! Not protected yet",IF(I107-G107&gt;Sources!$C$6,"! Protected after 30 days",IF(OR(J107="",J107-G107&gt;Sources!$C$7),"! Information not logged in 30 days","✓ Protected in time")))))</f>
      </c>
      <c r="N107" s="42"/>
      <c r="O107" s="43"/>
      <c r="P107" s="36">
        <f>IF(O107="","",ROUND(F107-O107,2))</f>
      </c>
    </row>
    <row r="108" ht="18" customHeight="1" spans="2:16" x14ac:dyDescent="0.25">
      <c r="B108" s="24"/>
      <c r="C108" s="24"/>
      <c r="D108" s="42"/>
      <c r="E108" s="43"/>
      <c r="F108" s="43"/>
      <c r="G108" s="42"/>
      <c r="H108" s="24"/>
      <c r="I108" s="42"/>
      <c r="J108" s="42"/>
      <c r="K108" s="44">
        <f>IF(G108="","",G108+Sources!$C$6)</f>
      </c>
      <c r="L108" s="36">
        <f>IF(OR(N(E108)=0,E108&gt;Sources!$C$14),"",ROUND(E108/Sources!$C$12*IF(E108&lt;Sources!$C$11,Sources!$C$9,Sources!$C$10),2))</f>
      </c>
      <c r="M108" s="45">
        <f>IF(F108="","",IF(AND(N(E108)&gt;0,E108&lt;=Sources!$C$14,F108&gt;L108),"! Over the cap",IF(I108="","! Not protected yet",IF(I108-G108&gt;Sources!$C$6,"! Protected after 30 days",IF(OR(J108="",J108-G108&gt;Sources!$C$7),"! Information not logged in 30 days","✓ Protected in time")))))</f>
      </c>
      <c r="N108" s="42"/>
      <c r="O108" s="43"/>
      <c r="P108" s="36">
        <f>IF(O108="","",ROUND(F108-O108,2))</f>
      </c>
    </row>
    <row r="109" ht="18" customHeight="1" spans="2:16" x14ac:dyDescent="0.25">
      <c r="B109" s="24"/>
      <c r="C109" s="24"/>
      <c r="D109" s="42"/>
      <c r="E109" s="43"/>
      <c r="F109" s="43"/>
      <c r="G109" s="42"/>
      <c r="H109" s="24"/>
      <c r="I109" s="42"/>
      <c r="J109" s="42"/>
      <c r="K109" s="44">
        <f>IF(G109="","",G109+Sources!$C$6)</f>
      </c>
      <c r="L109" s="36">
        <f>IF(OR(N(E109)=0,E109&gt;Sources!$C$14),"",ROUND(E109/Sources!$C$12*IF(E109&lt;Sources!$C$11,Sources!$C$9,Sources!$C$10),2))</f>
      </c>
      <c r="M109" s="45">
        <f>IF(F109="","",IF(AND(N(E109)&gt;0,E109&lt;=Sources!$C$14,F109&gt;L109),"! Over the cap",IF(I109="","! Not protected yet",IF(I109-G109&gt;Sources!$C$6,"! Protected after 30 days",IF(OR(J109="",J109-G109&gt;Sources!$C$7),"! Information not logged in 30 days","✓ Protected in time")))))</f>
      </c>
      <c r="N109" s="42"/>
      <c r="O109" s="43"/>
      <c r="P109" s="36">
        <f>IF(O109="","",ROUND(F109-O109,2))</f>
      </c>
    </row>
    <row r="110" ht="18" customHeight="1" spans="2:16" x14ac:dyDescent="0.25">
      <c r="B110" s="24"/>
      <c r="C110" s="24"/>
      <c r="D110" s="42"/>
      <c r="E110" s="43"/>
      <c r="F110" s="43"/>
      <c r="G110" s="42"/>
      <c r="H110" s="24"/>
      <c r="I110" s="42"/>
      <c r="J110" s="42"/>
      <c r="K110" s="44">
        <f>IF(G110="","",G110+Sources!$C$6)</f>
      </c>
      <c r="L110" s="36">
        <f>IF(OR(N(E110)=0,E110&gt;Sources!$C$14),"",ROUND(E110/Sources!$C$12*IF(E110&lt;Sources!$C$11,Sources!$C$9,Sources!$C$10),2))</f>
      </c>
      <c r="M110" s="45">
        <f>IF(F110="","",IF(AND(N(E110)&gt;0,E110&lt;=Sources!$C$14,F110&gt;L110),"! Over the cap",IF(I110="","! Not protected yet",IF(I110-G110&gt;Sources!$C$6,"! Protected after 30 days",IF(OR(J110="",J110-G110&gt;Sources!$C$7),"! Information not logged in 30 days","✓ Protected in time")))))</f>
      </c>
      <c r="N110" s="42"/>
      <c r="O110" s="43"/>
      <c r="P110" s="36">
        <f>IF(O110="","",ROUND(F110-O110,2))</f>
      </c>
    </row>
    <row r="111" ht="18" customHeight="1" spans="2:16" x14ac:dyDescent="0.25">
      <c r="B111" s="24"/>
      <c r="C111" s="24"/>
      <c r="D111" s="42"/>
      <c r="E111" s="43"/>
      <c r="F111" s="43"/>
      <c r="G111" s="42"/>
      <c r="H111" s="24"/>
      <c r="I111" s="42"/>
      <c r="J111" s="42"/>
      <c r="K111" s="44">
        <f>IF(G111="","",G111+Sources!$C$6)</f>
      </c>
      <c r="L111" s="36">
        <f>IF(OR(N(E111)=0,E111&gt;Sources!$C$14),"",ROUND(E111/Sources!$C$12*IF(E111&lt;Sources!$C$11,Sources!$C$9,Sources!$C$10),2))</f>
      </c>
      <c r="M111" s="45">
        <f>IF(F111="","",IF(AND(N(E111)&gt;0,E111&lt;=Sources!$C$14,F111&gt;L111),"! Over the cap",IF(I111="","! Not protected yet",IF(I111-G111&gt;Sources!$C$6,"! Protected after 30 days",IF(OR(J111="",J111-G111&gt;Sources!$C$7),"! Information not logged in 30 days","✓ Protected in time")))))</f>
      </c>
      <c r="N111" s="42"/>
      <c r="O111" s="43"/>
      <c r="P111" s="36">
        <f>IF(O111="","",ROUND(F111-O111,2))</f>
      </c>
    </row>
    <row r="112" ht="18" customHeight="1" spans="2:16" x14ac:dyDescent="0.25">
      <c r="B112" s="24"/>
      <c r="C112" s="24"/>
      <c r="D112" s="42"/>
      <c r="E112" s="43"/>
      <c r="F112" s="43"/>
      <c r="G112" s="42"/>
      <c r="H112" s="24"/>
      <c r="I112" s="42"/>
      <c r="J112" s="42"/>
      <c r="K112" s="44">
        <f>IF(G112="","",G112+Sources!$C$6)</f>
      </c>
      <c r="L112" s="36">
        <f>IF(OR(N(E112)=0,E112&gt;Sources!$C$14),"",ROUND(E112/Sources!$C$12*IF(E112&lt;Sources!$C$11,Sources!$C$9,Sources!$C$10),2))</f>
      </c>
      <c r="M112" s="45">
        <f>IF(F112="","",IF(AND(N(E112)&gt;0,E112&lt;=Sources!$C$14,F112&gt;L112),"! Over the cap",IF(I112="","! Not protected yet",IF(I112-G112&gt;Sources!$C$6,"! Protected after 30 days",IF(OR(J112="",J112-G112&gt;Sources!$C$7),"! Information not logged in 30 days","✓ Protected in time")))))</f>
      </c>
      <c r="N112" s="42"/>
      <c r="O112" s="43"/>
      <c r="P112" s="36">
        <f>IF(O112="","",ROUND(F112-O112,2))</f>
      </c>
    </row>
    <row r="113" ht="18" customHeight="1" spans="2:16" x14ac:dyDescent="0.25">
      <c r="B113" s="24"/>
      <c r="C113" s="24"/>
      <c r="D113" s="42"/>
      <c r="E113" s="43"/>
      <c r="F113" s="43"/>
      <c r="G113" s="42"/>
      <c r="H113" s="24"/>
      <c r="I113" s="42"/>
      <c r="J113" s="42"/>
      <c r="K113" s="44">
        <f>IF(G113="","",G113+Sources!$C$6)</f>
      </c>
      <c r="L113" s="36">
        <f>IF(OR(N(E113)=0,E113&gt;Sources!$C$14),"",ROUND(E113/Sources!$C$12*IF(E113&lt;Sources!$C$11,Sources!$C$9,Sources!$C$10),2))</f>
      </c>
      <c r="M113" s="45">
        <f>IF(F113="","",IF(AND(N(E113)&gt;0,E113&lt;=Sources!$C$14,F113&gt;L113),"! Over the cap",IF(I113="","! Not protected yet",IF(I113-G113&gt;Sources!$C$6,"! Protected after 30 days",IF(OR(J113="",J113-G113&gt;Sources!$C$7),"! Information not logged in 30 days","✓ Protected in time")))))</f>
      </c>
      <c r="N113" s="42"/>
      <c r="O113" s="43"/>
      <c r="P113" s="36">
        <f>IF(O113="","",ROUND(F113-O113,2))</f>
      </c>
    </row>
    <row r="114" ht="18" customHeight="1" spans="2:16" x14ac:dyDescent="0.25">
      <c r="B114" s="24"/>
      <c r="C114" s="24"/>
      <c r="D114" s="42"/>
      <c r="E114" s="43"/>
      <c r="F114" s="43"/>
      <c r="G114" s="42"/>
      <c r="H114" s="24"/>
      <c r="I114" s="42"/>
      <c r="J114" s="42"/>
      <c r="K114" s="44">
        <f>IF(G114="","",G114+Sources!$C$6)</f>
      </c>
      <c r="L114" s="36">
        <f>IF(OR(N(E114)=0,E114&gt;Sources!$C$14),"",ROUND(E114/Sources!$C$12*IF(E114&lt;Sources!$C$11,Sources!$C$9,Sources!$C$10),2))</f>
      </c>
      <c r="M114" s="45">
        <f>IF(F114="","",IF(AND(N(E114)&gt;0,E114&lt;=Sources!$C$14,F114&gt;L114),"! Over the cap",IF(I114="","! Not protected yet",IF(I114-G114&gt;Sources!$C$6,"! Protected after 30 days",IF(OR(J114="",J114-G114&gt;Sources!$C$7),"! Information not logged in 30 days","✓ Protected in time")))))</f>
      </c>
      <c r="N114" s="42"/>
      <c r="O114" s="43"/>
      <c r="P114" s="36">
        <f>IF(O114="","",ROUND(F114-O114,2))</f>
      </c>
    </row>
    <row r="115" ht="18" customHeight="1" spans="2:16" x14ac:dyDescent="0.25">
      <c r="B115" s="24"/>
      <c r="C115" s="24"/>
      <c r="D115" s="42"/>
      <c r="E115" s="43"/>
      <c r="F115" s="43"/>
      <c r="G115" s="42"/>
      <c r="H115" s="24"/>
      <c r="I115" s="42"/>
      <c r="J115" s="42"/>
      <c r="K115" s="44">
        <f>IF(G115="","",G115+Sources!$C$6)</f>
      </c>
      <c r="L115" s="36">
        <f>IF(OR(N(E115)=0,E115&gt;Sources!$C$14),"",ROUND(E115/Sources!$C$12*IF(E115&lt;Sources!$C$11,Sources!$C$9,Sources!$C$10),2))</f>
      </c>
      <c r="M115" s="45">
        <f>IF(F115="","",IF(AND(N(E115)&gt;0,E115&lt;=Sources!$C$14,F115&gt;L115),"! Over the cap",IF(I115="","! Not protected yet",IF(I115-G115&gt;Sources!$C$6,"! Protected after 30 days",IF(OR(J115="",J115-G115&gt;Sources!$C$7),"! Information not logged in 30 days","✓ Protected in time")))))</f>
      </c>
      <c r="N115" s="42"/>
      <c r="O115" s="43"/>
      <c r="P115" s="36">
        <f>IF(O115="","",ROUND(F115-O115,2))</f>
      </c>
    </row>
    <row r="116" ht="18" customHeight="1" spans="2:16" x14ac:dyDescent="0.25">
      <c r="B116" s="24"/>
      <c r="C116" s="24"/>
      <c r="D116" s="42"/>
      <c r="E116" s="43"/>
      <c r="F116" s="43"/>
      <c r="G116" s="42"/>
      <c r="H116" s="24"/>
      <c r="I116" s="42"/>
      <c r="J116" s="42"/>
      <c r="K116" s="44">
        <f>IF(G116="","",G116+Sources!$C$6)</f>
      </c>
      <c r="L116" s="36">
        <f>IF(OR(N(E116)=0,E116&gt;Sources!$C$14),"",ROUND(E116/Sources!$C$12*IF(E116&lt;Sources!$C$11,Sources!$C$9,Sources!$C$10),2))</f>
      </c>
      <c r="M116" s="45">
        <f>IF(F116="","",IF(AND(N(E116)&gt;0,E116&lt;=Sources!$C$14,F116&gt;L116),"! Over the cap",IF(I116="","! Not protected yet",IF(I116-G116&gt;Sources!$C$6,"! Protected after 30 days",IF(OR(J116="",J116-G116&gt;Sources!$C$7),"! Information not logged in 30 days","✓ Protected in time")))))</f>
      </c>
      <c r="N116" s="42"/>
      <c r="O116" s="43"/>
      <c r="P116" s="36">
        <f>IF(O116="","",ROUND(F116-O116,2))</f>
      </c>
    </row>
    <row r="117" ht="18" customHeight="1" spans="2:16" x14ac:dyDescent="0.25">
      <c r="B117" s="24"/>
      <c r="C117" s="24"/>
      <c r="D117" s="42"/>
      <c r="E117" s="43"/>
      <c r="F117" s="43"/>
      <c r="G117" s="42"/>
      <c r="H117" s="24"/>
      <c r="I117" s="42"/>
      <c r="J117" s="42"/>
      <c r="K117" s="44">
        <f>IF(G117="","",G117+Sources!$C$6)</f>
      </c>
      <c r="L117" s="36">
        <f>IF(OR(N(E117)=0,E117&gt;Sources!$C$14),"",ROUND(E117/Sources!$C$12*IF(E117&lt;Sources!$C$11,Sources!$C$9,Sources!$C$10),2))</f>
      </c>
      <c r="M117" s="45">
        <f>IF(F117="","",IF(AND(N(E117)&gt;0,E117&lt;=Sources!$C$14,F117&gt;L117),"! Over the cap",IF(I117="","! Not protected yet",IF(I117-G117&gt;Sources!$C$6,"! Protected after 30 days",IF(OR(J117="",J117-G117&gt;Sources!$C$7),"! Information not logged in 30 days","✓ Protected in time")))))</f>
      </c>
      <c r="N117" s="42"/>
      <c r="O117" s="43"/>
      <c r="P117" s="36">
        <f>IF(O117="","",ROUND(F117-O117,2))</f>
      </c>
    </row>
    <row r="118" ht="18" customHeight="1" spans="2:16" x14ac:dyDescent="0.25">
      <c r="B118" s="24"/>
      <c r="C118" s="24"/>
      <c r="D118" s="42"/>
      <c r="E118" s="43"/>
      <c r="F118" s="43"/>
      <c r="G118" s="42"/>
      <c r="H118" s="24"/>
      <c r="I118" s="42"/>
      <c r="J118" s="42"/>
      <c r="K118" s="44">
        <f>IF(G118="","",G118+Sources!$C$6)</f>
      </c>
      <c r="L118" s="36">
        <f>IF(OR(N(E118)=0,E118&gt;Sources!$C$14),"",ROUND(E118/Sources!$C$12*IF(E118&lt;Sources!$C$11,Sources!$C$9,Sources!$C$10),2))</f>
      </c>
      <c r="M118" s="45">
        <f>IF(F118="","",IF(AND(N(E118)&gt;0,E118&lt;=Sources!$C$14,F118&gt;L118),"! Over the cap",IF(I118="","! Not protected yet",IF(I118-G118&gt;Sources!$C$6,"! Protected after 30 days",IF(OR(J118="",J118-G118&gt;Sources!$C$7),"! Information not logged in 30 days","✓ Protected in time")))))</f>
      </c>
      <c r="N118" s="42"/>
      <c r="O118" s="43"/>
      <c r="P118" s="36">
        <f>IF(O118="","",ROUND(F118-O118,2))</f>
      </c>
    </row>
    <row r="119" ht="18" customHeight="1" spans="2:16" x14ac:dyDescent="0.25">
      <c r="B119" s="24"/>
      <c r="C119" s="24"/>
      <c r="D119" s="42"/>
      <c r="E119" s="43"/>
      <c r="F119" s="43"/>
      <c r="G119" s="42"/>
      <c r="H119" s="24"/>
      <c r="I119" s="42"/>
      <c r="J119" s="42"/>
      <c r="K119" s="44">
        <f>IF(G119="","",G119+Sources!$C$6)</f>
      </c>
      <c r="L119" s="36">
        <f>IF(OR(N(E119)=0,E119&gt;Sources!$C$14),"",ROUND(E119/Sources!$C$12*IF(E119&lt;Sources!$C$11,Sources!$C$9,Sources!$C$10),2))</f>
      </c>
      <c r="M119" s="45">
        <f>IF(F119="","",IF(AND(N(E119)&gt;0,E119&lt;=Sources!$C$14,F119&gt;L119),"! Over the cap",IF(I119="","! Not protected yet",IF(I119-G119&gt;Sources!$C$6,"! Protected after 30 days",IF(OR(J119="",J119-G119&gt;Sources!$C$7),"! Information not logged in 30 days","✓ Protected in time")))))</f>
      </c>
      <c r="N119" s="42"/>
      <c r="O119" s="43"/>
      <c r="P119" s="36">
        <f>IF(O119="","",ROUND(F119-O119,2))</f>
      </c>
    </row>
    <row r="120" ht="18" customHeight="1" spans="2:16" x14ac:dyDescent="0.25">
      <c r="B120" s="24"/>
      <c r="C120" s="24"/>
      <c r="D120" s="42"/>
      <c r="E120" s="43"/>
      <c r="F120" s="43"/>
      <c r="G120" s="42"/>
      <c r="H120" s="24"/>
      <c r="I120" s="42"/>
      <c r="J120" s="42"/>
      <c r="K120" s="44">
        <f>IF(G120="","",G120+Sources!$C$6)</f>
      </c>
      <c r="L120" s="36">
        <f>IF(OR(N(E120)=0,E120&gt;Sources!$C$14),"",ROUND(E120/Sources!$C$12*IF(E120&lt;Sources!$C$11,Sources!$C$9,Sources!$C$10),2))</f>
      </c>
      <c r="M120" s="45">
        <f>IF(F120="","",IF(AND(N(E120)&gt;0,E120&lt;=Sources!$C$14,F120&gt;L120),"! Over the cap",IF(I120="","! Not protected yet",IF(I120-G120&gt;Sources!$C$6,"! Protected after 30 days",IF(OR(J120="",J120-G120&gt;Sources!$C$7),"! Information not logged in 30 days","✓ Protected in time")))))</f>
      </c>
      <c r="N120" s="42"/>
      <c r="O120" s="43"/>
      <c r="P120" s="36">
        <f>IF(O120="","",ROUND(F120-O120,2))</f>
      </c>
    </row>
    <row r="121" ht="18" customHeight="1" spans="2:16" x14ac:dyDescent="0.25">
      <c r="B121" s="24"/>
      <c r="C121" s="24"/>
      <c r="D121" s="42"/>
      <c r="E121" s="43"/>
      <c r="F121" s="43"/>
      <c r="G121" s="42"/>
      <c r="H121" s="24"/>
      <c r="I121" s="42"/>
      <c r="J121" s="42"/>
      <c r="K121" s="44">
        <f>IF(G121="","",G121+Sources!$C$6)</f>
      </c>
      <c r="L121" s="36">
        <f>IF(OR(N(E121)=0,E121&gt;Sources!$C$14),"",ROUND(E121/Sources!$C$12*IF(E121&lt;Sources!$C$11,Sources!$C$9,Sources!$C$10),2))</f>
      </c>
      <c r="M121" s="45">
        <f>IF(F121="","",IF(AND(N(E121)&gt;0,E121&lt;=Sources!$C$14,F121&gt;L121),"! Over the cap",IF(I121="","! Not protected yet",IF(I121-G121&gt;Sources!$C$6,"! Protected after 30 days",IF(OR(J121="",J121-G121&gt;Sources!$C$7),"! Information not logged in 30 days","✓ Protected in time")))))</f>
      </c>
      <c r="N121" s="42"/>
      <c r="O121" s="43"/>
      <c r="P121" s="36">
        <f>IF(O121="","",ROUND(F121-O121,2))</f>
      </c>
    </row>
    <row r="122" ht="18" customHeight="1" spans="2:16" x14ac:dyDescent="0.25">
      <c r="B122" s="24"/>
      <c r="C122" s="24"/>
      <c r="D122" s="42"/>
      <c r="E122" s="43"/>
      <c r="F122" s="43"/>
      <c r="G122" s="42"/>
      <c r="H122" s="24"/>
      <c r="I122" s="42"/>
      <c r="J122" s="42"/>
      <c r="K122" s="44">
        <f>IF(G122="","",G122+Sources!$C$6)</f>
      </c>
      <c r="L122" s="36">
        <f>IF(OR(N(E122)=0,E122&gt;Sources!$C$14),"",ROUND(E122/Sources!$C$12*IF(E122&lt;Sources!$C$11,Sources!$C$9,Sources!$C$10),2))</f>
      </c>
      <c r="M122" s="45">
        <f>IF(F122="","",IF(AND(N(E122)&gt;0,E122&lt;=Sources!$C$14,F122&gt;L122),"! Over the cap",IF(I122="","! Not protected yet",IF(I122-G122&gt;Sources!$C$6,"! Protected after 30 days",IF(OR(J122="",J122-G122&gt;Sources!$C$7),"! Information not logged in 30 days","✓ Protected in time")))))</f>
      </c>
      <c r="N122" s="42"/>
      <c r="O122" s="43"/>
      <c r="P122" s="36">
        <f>IF(O122="","",ROUND(F122-O122,2))</f>
      </c>
    </row>
    <row r="123" ht="18" customHeight="1" spans="2:16" x14ac:dyDescent="0.25">
      <c r="B123" s="24"/>
      <c r="C123" s="24"/>
      <c r="D123" s="42"/>
      <c r="E123" s="43"/>
      <c r="F123" s="43"/>
      <c r="G123" s="42"/>
      <c r="H123" s="24"/>
      <c r="I123" s="42"/>
      <c r="J123" s="42"/>
      <c r="K123" s="44">
        <f>IF(G123="","",G123+Sources!$C$6)</f>
      </c>
      <c r="L123" s="36">
        <f>IF(OR(N(E123)=0,E123&gt;Sources!$C$14),"",ROUND(E123/Sources!$C$12*IF(E123&lt;Sources!$C$11,Sources!$C$9,Sources!$C$10),2))</f>
      </c>
      <c r="M123" s="45">
        <f>IF(F123="","",IF(AND(N(E123)&gt;0,E123&lt;=Sources!$C$14,F123&gt;L123),"! Over the cap",IF(I123="","! Not protected yet",IF(I123-G123&gt;Sources!$C$6,"! Protected after 30 days",IF(OR(J123="",J123-G123&gt;Sources!$C$7),"! Information not logged in 30 days","✓ Protected in time")))))</f>
      </c>
      <c r="N123" s="42"/>
      <c r="O123" s="43"/>
      <c r="P123" s="36">
        <f>IF(O123="","",ROUND(F123-O123,2))</f>
      </c>
    </row>
    <row r="124" ht="18" customHeight="1" spans="2:16" x14ac:dyDescent="0.25">
      <c r="B124" s="24"/>
      <c r="C124" s="24"/>
      <c r="D124" s="42"/>
      <c r="E124" s="43"/>
      <c r="F124" s="43"/>
      <c r="G124" s="42"/>
      <c r="H124" s="24"/>
      <c r="I124" s="42"/>
      <c r="J124" s="42"/>
      <c r="K124" s="44">
        <f>IF(G124="","",G124+Sources!$C$6)</f>
      </c>
      <c r="L124" s="36">
        <f>IF(OR(N(E124)=0,E124&gt;Sources!$C$14),"",ROUND(E124/Sources!$C$12*IF(E124&lt;Sources!$C$11,Sources!$C$9,Sources!$C$10),2))</f>
      </c>
      <c r="M124" s="45">
        <f>IF(F124="","",IF(AND(N(E124)&gt;0,E124&lt;=Sources!$C$14,F124&gt;L124),"! Over the cap",IF(I124="","! Not protected yet",IF(I124-G124&gt;Sources!$C$6,"! Protected after 30 days",IF(OR(J124="",J124-G124&gt;Sources!$C$7),"! Information not logged in 30 days","✓ Protected in time")))))</f>
      </c>
      <c r="N124" s="42"/>
      <c r="O124" s="43"/>
      <c r="P124" s="36">
        <f>IF(O124="","",ROUND(F124-O124,2))</f>
      </c>
    </row>
    <row r="125" ht="18" customHeight="1" spans="2:16" x14ac:dyDescent="0.25">
      <c r="B125" s="24"/>
      <c r="C125" s="24"/>
      <c r="D125" s="42"/>
      <c r="E125" s="43"/>
      <c r="F125" s="43"/>
      <c r="G125" s="42"/>
      <c r="H125" s="24"/>
      <c r="I125" s="42"/>
      <c r="J125" s="42"/>
      <c r="K125" s="44">
        <f>IF(G125="","",G125+Sources!$C$6)</f>
      </c>
      <c r="L125" s="36">
        <f>IF(OR(N(E125)=0,E125&gt;Sources!$C$14),"",ROUND(E125/Sources!$C$12*IF(E125&lt;Sources!$C$11,Sources!$C$9,Sources!$C$10),2))</f>
      </c>
      <c r="M125" s="45">
        <f>IF(F125="","",IF(AND(N(E125)&gt;0,E125&lt;=Sources!$C$14,F125&gt;L125),"! Over the cap",IF(I125="","! Not protected yet",IF(I125-G125&gt;Sources!$C$6,"! Protected after 30 days",IF(OR(J125="",J125-G125&gt;Sources!$C$7),"! Information not logged in 30 days","✓ Protected in time")))))</f>
      </c>
      <c r="N125" s="42"/>
      <c r="O125" s="43"/>
      <c r="P125" s="36">
        <f>IF(O125="","",ROUND(F125-O125,2))</f>
      </c>
    </row>
    <row r="126" ht="18" customHeight="1" spans="2:16" x14ac:dyDescent="0.25">
      <c r="B126" s="24"/>
      <c r="C126" s="24"/>
      <c r="D126" s="42"/>
      <c r="E126" s="43"/>
      <c r="F126" s="43"/>
      <c r="G126" s="42"/>
      <c r="H126" s="24"/>
      <c r="I126" s="42"/>
      <c r="J126" s="42"/>
      <c r="K126" s="44">
        <f>IF(G126="","",G126+Sources!$C$6)</f>
      </c>
      <c r="L126" s="36">
        <f>IF(OR(N(E126)=0,E126&gt;Sources!$C$14),"",ROUND(E126/Sources!$C$12*IF(E126&lt;Sources!$C$11,Sources!$C$9,Sources!$C$10),2))</f>
      </c>
      <c r="M126" s="45">
        <f>IF(F126="","",IF(AND(N(E126)&gt;0,E126&lt;=Sources!$C$14,F126&gt;L126),"! Over the cap",IF(I126="","! Not protected yet",IF(I126-G126&gt;Sources!$C$6,"! Protected after 30 days",IF(OR(J126="",J126-G126&gt;Sources!$C$7),"! Information not logged in 30 days","✓ Protected in time")))))</f>
      </c>
      <c r="N126" s="42"/>
      <c r="O126" s="43"/>
      <c r="P126" s="36">
        <f>IF(O126="","",ROUND(F126-O126,2))</f>
      </c>
    </row>
    <row r="127" ht="18" customHeight="1" spans="2:16" x14ac:dyDescent="0.25">
      <c r="B127" s="24"/>
      <c r="C127" s="24"/>
      <c r="D127" s="42"/>
      <c r="E127" s="43"/>
      <c r="F127" s="43"/>
      <c r="G127" s="42"/>
      <c r="H127" s="24"/>
      <c r="I127" s="42"/>
      <c r="J127" s="42"/>
      <c r="K127" s="44">
        <f>IF(G127="","",G127+Sources!$C$6)</f>
      </c>
      <c r="L127" s="36">
        <f>IF(OR(N(E127)=0,E127&gt;Sources!$C$14),"",ROUND(E127/Sources!$C$12*IF(E127&lt;Sources!$C$11,Sources!$C$9,Sources!$C$10),2))</f>
      </c>
      <c r="M127" s="45">
        <f>IF(F127="","",IF(AND(N(E127)&gt;0,E127&lt;=Sources!$C$14,F127&gt;L127),"! Over the cap",IF(I127="","! Not protected yet",IF(I127-G127&gt;Sources!$C$6,"! Protected after 30 days",IF(OR(J127="",J127-G127&gt;Sources!$C$7),"! Information not logged in 30 days","✓ Protected in time")))))</f>
      </c>
      <c r="N127" s="42"/>
      <c r="O127" s="43"/>
      <c r="P127" s="36">
        <f>IF(O127="","",ROUND(F127-O127,2))</f>
      </c>
    </row>
    <row r="128" ht="18" customHeight="1" spans="2:16" x14ac:dyDescent="0.25">
      <c r="B128" s="24"/>
      <c r="C128" s="24"/>
      <c r="D128" s="42"/>
      <c r="E128" s="43"/>
      <c r="F128" s="43"/>
      <c r="G128" s="42"/>
      <c r="H128" s="24"/>
      <c r="I128" s="42"/>
      <c r="J128" s="42"/>
      <c r="K128" s="44">
        <f>IF(G128="","",G128+Sources!$C$6)</f>
      </c>
      <c r="L128" s="36">
        <f>IF(OR(N(E128)=0,E128&gt;Sources!$C$14),"",ROUND(E128/Sources!$C$12*IF(E128&lt;Sources!$C$11,Sources!$C$9,Sources!$C$10),2))</f>
      </c>
      <c r="M128" s="45">
        <f>IF(F128="","",IF(AND(N(E128)&gt;0,E128&lt;=Sources!$C$14,F128&gt;L128),"! Over the cap",IF(I128="","! Not protected yet",IF(I128-G128&gt;Sources!$C$6,"! Protected after 30 days",IF(OR(J128="",J128-G128&gt;Sources!$C$7),"! Information not logged in 30 days","✓ Protected in time")))))</f>
      </c>
      <c r="N128" s="42"/>
      <c r="O128" s="43"/>
      <c r="P128" s="36">
        <f>IF(O128="","",ROUND(F128-O128,2))</f>
      </c>
    </row>
    <row r="129" ht="18" customHeight="1" spans="2:16" x14ac:dyDescent="0.25">
      <c r="B129" s="24"/>
      <c r="C129" s="24"/>
      <c r="D129" s="42"/>
      <c r="E129" s="43"/>
      <c r="F129" s="43"/>
      <c r="G129" s="42"/>
      <c r="H129" s="24"/>
      <c r="I129" s="42"/>
      <c r="J129" s="42"/>
      <c r="K129" s="44">
        <f>IF(G129="","",G129+Sources!$C$6)</f>
      </c>
      <c r="L129" s="36">
        <f>IF(OR(N(E129)=0,E129&gt;Sources!$C$14),"",ROUND(E129/Sources!$C$12*IF(E129&lt;Sources!$C$11,Sources!$C$9,Sources!$C$10),2))</f>
      </c>
      <c r="M129" s="45">
        <f>IF(F129="","",IF(AND(N(E129)&gt;0,E129&lt;=Sources!$C$14,F129&gt;L129),"! Over the cap",IF(I129="","! Not protected yet",IF(I129-G129&gt;Sources!$C$6,"! Protected after 30 days",IF(OR(J129="",J129-G129&gt;Sources!$C$7),"! Information not logged in 30 days","✓ Protected in time")))))</f>
      </c>
      <c r="N129" s="42"/>
      <c r="O129" s="43"/>
      <c r="P129" s="36">
        <f>IF(O129="","",ROUND(F129-O129,2))</f>
      </c>
    </row>
    <row r="130" ht="18" customHeight="1" spans="2:16" x14ac:dyDescent="0.25">
      <c r="B130" s="24"/>
      <c r="C130" s="24"/>
      <c r="D130" s="42"/>
      <c r="E130" s="43"/>
      <c r="F130" s="43"/>
      <c r="G130" s="42"/>
      <c r="H130" s="24"/>
      <c r="I130" s="42"/>
      <c r="J130" s="42"/>
      <c r="K130" s="44">
        <f>IF(G130="","",G130+Sources!$C$6)</f>
      </c>
      <c r="L130" s="36">
        <f>IF(OR(N(E130)=0,E130&gt;Sources!$C$14),"",ROUND(E130/Sources!$C$12*IF(E130&lt;Sources!$C$11,Sources!$C$9,Sources!$C$10),2))</f>
      </c>
      <c r="M130" s="45">
        <f>IF(F130="","",IF(AND(N(E130)&gt;0,E130&lt;=Sources!$C$14,F130&gt;L130),"! Over the cap",IF(I130="","! Not protected yet",IF(I130-G130&gt;Sources!$C$6,"! Protected after 30 days",IF(OR(J130="",J130-G130&gt;Sources!$C$7),"! Information not logged in 30 days","✓ Protected in time")))))</f>
      </c>
      <c r="N130" s="42"/>
      <c r="O130" s="43"/>
      <c r="P130" s="36">
        <f>IF(O130="","",ROUND(F130-O130,2))</f>
      </c>
    </row>
    <row r="131" ht="18" customHeight="1" spans="2:16" x14ac:dyDescent="0.25">
      <c r="B131" s="24"/>
      <c r="C131" s="24"/>
      <c r="D131" s="42"/>
      <c r="E131" s="43"/>
      <c r="F131" s="43"/>
      <c r="G131" s="42"/>
      <c r="H131" s="24"/>
      <c r="I131" s="42"/>
      <c r="J131" s="42"/>
      <c r="K131" s="44">
        <f>IF(G131="","",G131+Sources!$C$6)</f>
      </c>
      <c r="L131" s="36">
        <f>IF(OR(N(E131)=0,E131&gt;Sources!$C$14),"",ROUND(E131/Sources!$C$12*IF(E131&lt;Sources!$C$11,Sources!$C$9,Sources!$C$10),2))</f>
      </c>
      <c r="M131" s="45">
        <f>IF(F131="","",IF(AND(N(E131)&gt;0,E131&lt;=Sources!$C$14,F131&gt;L131),"! Over the cap",IF(I131="","! Not protected yet",IF(I131-G131&gt;Sources!$C$6,"! Protected after 30 days",IF(OR(J131="",J131-G131&gt;Sources!$C$7),"! Information not logged in 30 days","✓ Protected in time")))))</f>
      </c>
      <c r="N131" s="42"/>
      <c r="O131" s="43"/>
      <c r="P131" s="36">
        <f>IF(O131="","",ROUND(F131-O131,2))</f>
      </c>
    </row>
    <row r="132" ht="18" customHeight="1" spans="2:16" x14ac:dyDescent="0.25">
      <c r="B132" s="24"/>
      <c r="C132" s="24"/>
      <c r="D132" s="42"/>
      <c r="E132" s="43"/>
      <c r="F132" s="43"/>
      <c r="G132" s="42"/>
      <c r="H132" s="24"/>
      <c r="I132" s="42"/>
      <c r="J132" s="42"/>
      <c r="K132" s="44">
        <f>IF(G132="","",G132+Sources!$C$6)</f>
      </c>
      <c r="L132" s="36">
        <f>IF(OR(N(E132)=0,E132&gt;Sources!$C$14),"",ROUND(E132/Sources!$C$12*IF(E132&lt;Sources!$C$11,Sources!$C$9,Sources!$C$10),2))</f>
      </c>
      <c r="M132" s="45">
        <f>IF(F132="","",IF(AND(N(E132)&gt;0,E132&lt;=Sources!$C$14,F132&gt;L132),"! Over the cap",IF(I132="","! Not protected yet",IF(I132-G132&gt;Sources!$C$6,"! Protected after 30 days",IF(OR(J132="",J132-G132&gt;Sources!$C$7),"! Information not logged in 30 days","✓ Protected in time")))))</f>
      </c>
      <c r="N132" s="42"/>
      <c r="O132" s="43"/>
      <c r="P132" s="36">
        <f>IF(O132="","",ROUND(F132-O132,2))</f>
      </c>
    </row>
    <row r="133" ht="18" customHeight="1" spans="2:16" x14ac:dyDescent="0.25">
      <c r="B133" s="24"/>
      <c r="C133" s="24"/>
      <c r="D133" s="42"/>
      <c r="E133" s="43"/>
      <c r="F133" s="43"/>
      <c r="G133" s="42"/>
      <c r="H133" s="24"/>
      <c r="I133" s="42"/>
      <c r="J133" s="42"/>
      <c r="K133" s="44">
        <f>IF(G133="","",G133+Sources!$C$6)</f>
      </c>
      <c r="L133" s="36">
        <f>IF(OR(N(E133)=0,E133&gt;Sources!$C$14),"",ROUND(E133/Sources!$C$12*IF(E133&lt;Sources!$C$11,Sources!$C$9,Sources!$C$10),2))</f>
      </c>
      <c r="M133" s="45">
        <f>IF(F133="","",IF(AND(N(E133)&gt;0,E133&lt;=Sources!$C$14,F133&gt;L133),"! Over the cap",IF(I133="","! Not protected yet",IF(I133-G133&gt;Sources!$C$6,"! Protected after 30 days",IF(OR(J133="",J133-G133&gt;Sources!$C$7),"! Information not logged in 30 days","✓ Protected in time")))))</f>
      </c>
      <c r="N133" s="42"/>
      <c r="O133" s="43"/>
      <c r="P133" s="36">
        <f>IF(O133="","",ROUND(F133-O133,2))</f>
      </c>
    </row>
    <row r="134" ht="18" customHeight="1" spans="2:16" x14ac:dyDescent="0.25">
      <c r="B134" s="24"/>
      <c r="C134" s="24"/>
      <c r="D134" s="42"/>
      <c r="E134" s="43"/>
      <c r="F134" s="43"/>
      <c r="G134" s="42"/>
      <c r="H134" s="24"/>
      <c r="I134" s="42"/>
      <c r="J134" s="42"/>
      <c r="K134" s="44">
        <f>IF(G134="","",G134+Sources!$C$6)</f>
      </c>
      <c r="L134" s="36">
        <f>IF(OR(N(E134)=0,E134&gt;Sources!$C$14),"",ROUND(E134/Sources!$C$12*IF(E134&lt;Sources!$C$11,Sources!$C$9,Sources!$C$10),2))</f>
      </c>
      <c r="M134" s="45">
        <f>IF(F134="","",IF(AND(N(E134)&gt;0,E134&lt;=Sources!$C$14,F134&gt;L134),"! Over the cap",IF(I134="","! Not protected yet",IF(I134-G134&gt;Sources!$C$6,"! Protected after 30 days",IF(OR(J134="",J134-G134&gt;Sources!$C$7),"! Information not logged in 30 days","✓ Protected in time")))))</f>
      </c>
      <c r="N134" s="42"/>
      <c r="O134" s="43"/>
      <c r="P134" s="36">
        <f>IF(O134="","",ROUND(F134-O134,2))</f>
      </c>
    </row>
    <row r="135" ht="18" customHeight="1" spans="2:16" x14ac:dyDescent="0.25">
      <c r="B135" s="24"/>
      <c r="C135" s="24"/>
      <c r="D135" s="42"/>
      <c r="E135" s="43"/>
      <c r="F135" s="43"/>
      <c r="G135" s="42"/>
      <c r="H135" s="24"/>
      <c r="I135" s="42"/>
      <c r="J135" s="42"/>
      <c r="K135" s="44">
        <f>IF(G135="","",G135+Sources!$C$6)</f>
      </c>
      <c r="L135" s="36">
        <f>IF(OR(N(E135)=0,E135&gt;Sources!$C$14),"",ROUND(E135/Sources!$C$12*IF(E135&lt;Sources!$C$11,Sources!$C$9,Sources!$C$10),2))</f>
      </c>
      <c r="M135" s="45">
        <f>IF(F135="","",IF(AND(N(E135)&gt;0,E135&lt;=Sources!$C$14,F135&gt;L135),"! Over the cap",IF(I135="","! Not protected yet",IF(I135-G135&gt;Sources!$C$6,"! Protected after 30 days",IF(OR(J135="",J135-G135&gt;Sources!$C$7),"! Information not logged in 30 days","✓ Protected in time")))))</f>
      </c>
      <c r="N135" s="42"/>
      <c r="O135" s="43"/>
      <c r="P135" s="36">
        <f>IF(O135="","",ROUND(F135-O135,2))</f>
      </c>
    </row>
    <row r="136" ht="18" customHeight="1" spans="2:16" x14ac:dyDescent="0.25">
      <c r="B136" s="24"/>
      <c r="C136" s="24"/>
      <c r="D136" s="42"/>
      <c r="E136" s="43"/>
      <c r="F136" s="43"/>
      <c r="G136" s="42"/>
      <c r="H136" s="24"/>
      <c r="I136" s="42"/>
      <c r="J136" s="42"/>
      <c r="K136" s="44">
        <f>IF(G136="","",G136+Sources!$C$6)</f>
      </c>
      <c r="L136" s="36">
        <f>IF(OR(N(E136)=0,E136&gt;Sources!$C$14),"",ROUND(E136/Sources!$C$12*IF(E136&lt;Sources!$C$11,Sources!$C$9,Sources!$C$10),2))</f>
      </c>
      <c r="M136" s="45">
        <f>IF(F136="","",IF(AND(N(E136)&gt;0,E136&lt;=Sources!$C$14,F136&gt;L136),"! Over the cap",IF(I136="","! Not protected yet",IF(I136-G136&gt;Sources!$C$6,"! Protected after 30 days",IF(OR(J136="",J136-G136&gt;Sources!$C$7),"! Information not logged in 30 days","✓ Protected in time")))))</f>
      </c>
      <c r="N136" s="42"/>
      <c r="O136" s="43"/>
      <c r="P136" s="36">
        <f>IF(O136="","",ROUND(F136-O136,2))</f>
      </c>
    </row>
    <row r="137" ht="18" customHeight="1" spans="2:16" x14ac:dyDescent="0.25">
      <c r="B137" s="24"/>
      <c r="C137" s="24"/>
      <c r="D137" s="42"/>
      <c r="E137" s="43"/>
      <c r="F137" s="43"/>
      <c r="G137" s="42"/>
      <c r="H137" s="24"/>
      <c r="I137" s="42"/>
      <c r="J137" s="42"/>
      <c r="K137" s="44">
        <f>IF(G137="","",G137+Sources!$C$6)</f>
      </c>
      <c r="L137" s="36">
        <f>IF(OR(N(E137)=0,E137&gt;Sources!$C$14),"",ROUND(E137/Sources!$C$12*IF(E137&lt;Sources!$C$11,Sources!$C$9,Sources!$C$10),2))</f>
      </c>
      <c r="M137" s="45">
        <f>IF(F137="","",IF(AND(N(E137)&gt;0,E137&lt;=Sources!$C$14,F137&gt;L137),"! Over the cap",IF(I137="","! Not protected yet",IF(I137-G137&gt;Sources!$C$6,"! Protected after 30 days",IF(OR(J137="",J137-G137&gt;Sources!$C$7),"! Information not logged in 30 days","✓ Protected in time")))))</f>
      </c>
      <c r="N137" s="42"/>
      <c r="O137" s="43"/>
      <c r="P137" s="36">
        <f>IF(O137="","",ROUND(F137-O137,2))</f>
      </c>
    </row>
    <row r="138" ht="18" customHeight="1" spans="2:16" x14ac:dyDescent="0.25">
      <c r="B138" s="24"/>
      <c r="C138" s="24"/>
      <c r="D138" s="42"/>
      <c r="E138" s="43"/>
      <c r="F138" s="43"/>
      <c r="G138" s="42"/>
      <c r="H138" s="24"/>
      <c r="I138" s="42"/>
      <c r="J138" s="42"/>
      <c r="K138" s="44">
        <f>IF(G138="","",G138+Sources!$C$6)</f>
      </c>
      <c r="L138" s="36">
        <f>IF(OR(N(E138)=0,E138&gt;Sources!$C$14),"",ROUND(E138/Sources!$C$12*IF(E138&lt;Sources!$C$11,Sources!$C$9,Sources!$C$10),2))</f>
      </c>
      <c r="M138" s="45">
        <f>IF(F138="","",IF(AND(N(E138)&gt;0,E138&lt;=Sources!$C$14,F138&gt;L138),"! Over the cap",IF(I138="","! Not protected yet",IF(I138-G138&gt;Sources!$C$6,"! Protected after 30 days",IF(OR(J138="",J138-G138&gt;Sources!$C$7),"! Information not logged in 30 days","✓ Protected in time")))))</f>
      </c>
      <c r="N138" s="42"/>
      <c r="O138" s="43"/>
      <c r="P138" s="36">
        <f>IF(O138="","",ROUND(F138-O138,2))</f>
      </c>
    </row>
    <row r="139" ht="18" customHeight="1" spans="2:16" x14ac:dyDescent="0.25">
      <c r="B139" s="24"/>
      <c r="C139" s="24"/>
      <c r="D139" s="42"/>
      <c r="E139" s="43"/>
      <c r="F139" s="43"/>
      <c r="G139" s="42"/>
      <c r="H139" s="24"/>
      <c r="I139" s="42"/>
      <c r="J139" s="42"/>
      <c r="K139" s="44">
        <f>IF(G139="","",G139+Sources!$C$6)</f>
      </c>
      <c r="L139" s="36">
        <f>IF(OR(N(E139)=0,E139&gt;Sources!$C$14),"",ROUND(E139/Sources!$C$12*IF(E139&lt;Sources!$C$11,Sources!$C$9,Sources!$C$10),2))</f>
      </c>
      <c r="M139" s="45">
        <f>IF(F139="","",IF(AND(N(E139)&gt;0,E139&lt;=Sources!$C$14,F139&gt;L139),"! Over the cap",IF(I139="","! Not protected yet",IF(I139-G139&gt;Sources!$C$6,"! Protected after 30 days",IF(OR(J139="",J139-G139&gt;Sources!$C$7),"! Information not logged in 30 days","✓ Protected in time")))))</f>
      </c>
      <c r="N139" s="42"/>
      <c r="O139" s="43"/>
      <c r="P139" s="36">
        <f>IF(O139="","",ROUND(F139-O139,2))</f>
      </c>
    </row>
    <row r="140" ht="18" customHeight="1" spans="2:16" x14ac:dyDescent="0.25">
      <c r="B140" s="24"/>
      <c r="C140" s="24"/>
      <c r="D140" s="42"/>
      <c r="E140" s="43"/>
      <c r="F140" s="43"/>
      <c r="G140" s="42"/>
      <c r="H140" s="24"/>
      <c r="I140" s="42"/>
      <c r="J140" s="42"/>
      <c r="K140" s="44">
        <f>IF(G140="","",G140+Sources!$C$6)</f>
      </c>
      <c r="L140" s="36">
        <f>IF(OR(N(E140)=0,E140&gt;Sources!$C$14),"",ROUND(E140/Sources!$C$12*IF(E140&lt;Sources!$C$11,Sources!$C$9,Sources!$C$10),2))</f>
      </c>
      <c r="M140" s="45">
        <f>IF(F140="","",IF(AND(N(E140)&gt;0,E140&lt;=Sources!$C$14,F140&gt;L140),"! Over the cap",IF(I140="","! Not protected yet",IF(I140-G140&gt;Sources!$C$6,"! Protected after 30 days",IF(OR(J140="",J140-G140&gt;Sources!$C$7),"! Information not logged in 30 days","✓ Protected in time")))))</f>
      </c>
      <c r="N140" s="42"/>
      <c r="O140" s="43"/>
      <c r="P140" s="36">
        <f>IF(O140="","",ROUND(F140-O140,2))</f>
      </c>
    </row>
    <row r="141" ht="18" customHeight="1" spans="2:16" x14ac:dyDescent="0.25">
      <c r="B141" s="24"/>
      <c r="C141" s="24"/>
      <c r="D141" s="42"/>
      <c r="E141" s="43"/>
      <c r="F141" s="43"/>
      <c r="G141" s="42"/>
      <c r="H141" s="24"/>
      <c r="I141" s="42"/>
      <c r="J141" s="42"/>
      <c r="K141" s="44">
        <f>IF(G141="","",G141+Sources!$C$6)</f>
      </c>
      <c r="L141" s="36">
        <f>IF(OR(N(E141)=0,E141&gt;Sources!$C$14),"",ROUND(E141/Sources!$C$12*IF(E141&lt;Sources!$C$11,Sources!$C$9,Sources!$C$10),2))</f>
      </c>
      <c r="M141" s="45">
        <f>IF(F141="","",IF(AND(N(E141)&gt;0,E141&lt;=Sources!$C$14,F141&gt;L141),"! Over the cap",IF(I141="","! Not protected yet",IF(I141-G141&gt;Sources!$C$6,"! Protected after 30 days",IF(OR(J141="",J141-G141&gt;Sources!$C$7),"! Information not logged in 30 days","✓ Protected in time")))))</f>
      </c>
      <c r="N141" s="42"/>
      <c r="O141" s="43"/>
      <c r="P141" s="36">
        <f>IF(O141="","",ROUND(F141-O141,2))</f>
      </c>
    </row>
    <row r="142" ht="18" customHeight="1" spans="2:16" x14ac:dyDescent="0.25">
      <c r="B142" s="24"/>
      <c r="C142" s="24"/>
      <c r="D142" s="42"/>
      <c r="E142" s="43"/>
      <c r="F142" s="43"/>
      <c r="G142" s="42"/>
      <c r="H142" s="24"/>
      <c r="I142" s="42"/>
      <c r="J142" s="42"/>
      <c r="K142" s="44">
        <f>IF(G142="","",G142+Sources!$C$6)</f>
      </c>
      <c r="L142" s="36">
        <f>IF(OR(N(E142)=0,E142&gt;Sources!$C$14),"",ROUND(E142/Sources!$C$12*IF(E142&lt;Sources!$C$11,Sources!$C$9,Sources!$C$10),2))</f>
      </c>
      <c r="M142" s="45">
        <f>IF(F142="","",IF(AND(N(E142)&gt;0,E142&lt;=Sources!$C$14,F142&gt;L142),"! Over the cap",IF(I142="","! Not protected yet",IF(I142-G142&gt;Sources!$C$6,"! Protected after 30 days",IF(OR(J142="",J142-G142&gt;Sources!$C$7),"! Information not logged in 30 days","✓ Protected in time")))))</f>
      </c>
      <c r="N142" s="42"/>
      <c r="O142" s="43"/>
      <c r="P142" s="36">
        <f>IF(O142="","",ROUND(F142-O142,2))</f>
      </c>
    </row>
    <row r="143" ht="18" customHeight="1" spans="2:16" x14ac:dyDescent="0.25">
      <c r="B143" s="24"/>
      <c r="C143" s="24"/>
      <c r="D143" s="42"/>
      <c r="E143" s="43"/>
      <c r="F143" s="43"/>
      <c r="G143" s="42"/>
      <c r="H143" s="24"/>
      <c r="I143" s="42"/>
      <c r="J143" s="42"/>
      <c r="K143" s="44">
        <f>IF(G143="","",G143+Sources!$C$6)</f>
      </c>
      <c r="L143" s="36">
        <f>IF(OR(N(E143)=0,E143&gt;Sources!$C$14),"",ROUND(E143/Sources!$C$12*IF(E143&lt;Sources!$C$11,Sources!$C$9,Sources!$C$10),2))</f>
      </c>
      <c r="M143" s="45">
        <f>IF(F143="","",IF(AND(N(E143)&gt;0,E143&lt;=Sources!$C$14,F143&gt;L143),"! Over the cap",IF(I143="","! Not protected yet",IF(I143-G143&gt;Sources!$C$6,"! Protected after 30 days",IF(OR(J143="",J143-G143&gt;Sources!$C$7),"! Information not logged in 30 days","✓ Protected in time")))))</f>
      </c>
      <c r="N143" s="42"/>
      <c r="O143" s="43"/>
      <c r="P143" s="36">
        <f>IF(O143="","",ROUND(F143-O143,2))</f>
      </c>
    </row>
    <row r="144" ht="18" customHeight="1" spans="2:16" x14ac:dyDescent="0.25">
      <c r="B144" s="24"/>
      <c r="C144" s="24"/>
      <c r="D144" s="42"/>
      <c r="E144" s="43"/>
      <c r="F144" s="43"/>
      <c r="G144" s="42"/>
      <c r="H144" s="24"/>
      <c r="I144" s="42"/>
      <c r="J144" s="42"/>
      <c r="K144" s="44">
        <f>IF(G144="","",G144+Sources!$C$6)</f>
      </c>
      <c r="L144" s="36">
        <f>IF(OR(N(E144)=0,E144&gt;Sources!$C$14),"",ROUND(E144/Sources!$C$12*IF(E144&lt;Sources!$C$11,Sources!$C$9,Sources!$C$10),2))</f>
      </c>
      <c r="M144" s="45">
        <f>IF(F144="","",IF(AND(N(E144)&gt;0,E144&lt;=Sources!$C$14,F144&gt;L144),"! Over the cap",IF(I144="","! Not protected yet",IF(I144-G144&gt;Sources!$C$6,"! Protected after 30 days",IF(OR(J144="",J144-G144&gt;Sources!$C$7),"! Information not logged in 30 days","✓ Protected in time")))))</f>
      </c>
      <c r="N144" s="42"/>
      <c r="O144" s="43"/>
      <c r="P144" s="36">
        <f>IF(O144="","",ROUND(F144-O144,2))</f>
      </c>
    </row>
    <row r="145" ht="18" customHeight="1" spans="2:16" x14ac:dyDescent="0.25">
      <c r="B145" s="24"/>
      <c r="C145" s="24"/>
      <c r="D145" s="42"/>
      <c r="E145" s="43"/>
      <c r="F145" s="43"/>
      <c r="G145" s="42"/>
      <c r="H145" s="24"/>
      <c r="I145" s="42"/>
      <c r="J145" s="42"/>
      <c r="K145" s="44">
        <f>IF(G145="","",G145+Sources!$C$6)</f>
      </c>
      <c r="L145" s="36">
        <f>IF(OR(N(E145)=0,E145&gt;Sources!$C$14),"",ROUND(E145/Sources!$C$12*IF(E145&lt;Sources!$C$11,Sources!$C$9,Sources!$C$10),2))</f>
      </c>
      <c r="M145" s="45">
        <f>IF(F145="","",IF(AND(N(E145)&gt;0,E145&lt;=Sources!$C$14,F145&gt;L145),"! Over the cap",IF(I145="","! Not protected yet",IF(I145-G145&gt;Sources!$C$6,"! Protected after 30 days",IF(OR(J145="",J145-G145&gt;Sources!$C$7),"! Information not logged in 30 days","✓ Protected in time")))))</f>
      </c>
      <c r="N145" s="42"/>
      <c r="O145" s="43"/>
      <c r="P145" s="36">
        <f>IF(O145="","",ROUND(F145-O145,2))</f>
      </c>
    </row>
    <row r="146" ht="18" customHeight="1" spans="2:16" x14ac:dyDescent="0.25">
      <c r="B146" s="24"/>
      <c r="C146" s="24"/>
      <c r="D146" s="42"/>
      <c r="E146" s="43"/>
      <c r="F146" s="43"/>
      <c r="G146" s="42"/>
      <c r="H146" s="24"/>
      <c r="I146" s="42"/>
      <c r="J146" s="42"/>
      <c r="K146" s="44">
        <f>IF(G146="","",G146+Sources!$C$6)</f>
      </c>
      <c r="L146" s="36">
        <f>IF(OR(N(E146)=0,E146&gt;Sources!$C$14),"",ROUND(E146/Sources!$C$12*IF(E146&lt;Sources!$C$11,Sources!$C$9,Sources!$C$10),2))</f>
      </c>
      <c r="M146" s="45">
        <f>IF(F146="","",IF(AND(N(E146)&gt;0,E146&lt;=Sources!$C$14,F146&gt;L146),"! Over the cap",IF(I146="","! Not protected yet",IF(I146-G146&gt;Sources!$C$6,"! Protected after 30 days",IF(OR(J146="",J146-G146&gt;Sources!$C$7),"! Information not logged in 30 days","✓ Protected in time")))))</f>
      </c>
      <c r="N146" s="42"/>
      <c r="O146" s="43"/>
      <c r="P146" s="36">
        <f>IF(O146="","",ROUND(F146-O146,2))</f>
      </c>
    </row>
    <row r="147" ht="18" customHeight="1" spans="2:16" x14ac:dyDescent="0.25">
      <c r="B147" s="24"/>
      <c r="C147" s="24"/>
      <c r="D147" s="42"/>
      <c r="E147" s="43"/>
      <c r="F147" s="43"/>
      <c r="G147" s="42"/>
      <c r="H147" s="24"/>
      <c r="I147" s="42"/>
      <c r="J147" s="42"/>
      <c r="K147" s="44">
        <f>IF(G147="","",G147+Sources!$C$6)</f>
      </c>
      <c r="L147" s="36">
        <f>IF(OR(N(E147)=0,E147&gt;Sources!$C$14),"",ROUND(E147/Sources!$C$12*IF(E147&lt;Sources!$C$11,Sources!$C$9,Sources!$C$10),2))</f>
      </c>
      <c r="M147" s="45">
        <f>IF(F147="","",IF(AND(N(E147)&gt;0,E147&lt;=Sources!$C$14,F147&gt;L147),"! Over the cap",IF(I147="","! Not protected yet",IF(I147-G147&gt;Sources!$C$6,"! Protected after 30 days",IF(OR(J147="",J147-G147&gt;Sources!$C$7),"! Information not logged in 30 days","✓ Protected in time")))))</f>
      </c>
      <c r="N147" s="42"/>
      <c r="O147" s="43"/>
      <c r="P147" s="36">
        <f>IF(O147="","",ROUND(F147-O147,2))</f>
      </c>
    </row>
    <row r="148" ht="18" customHeight="1" spans="2:16" x14ac:dyDescent="0.25">
      <c r="B148" s="24"/>
      <c r="C148" s="24"/>
      <c r="D148" s="42"/>
      <c r="E148" s="43"/>
      <c r="F148" s="43"/>
      <c r="G148" s="42"/>
      <c r="H148" s="24"/>
      <c r="I148" s="42"/>
      <c r="J148" s="42"/>
      <c r="K148" s="44">
        <f>IF(G148="","",G148+Sources!$C$6)</f>
      </c>
      <c r="L148" s="36">
        <f>IF(OR(N(E148)=0,E148&gt;Sources!$C$14),"",ROUND(E148/Sources!$C$12*IF(E148&lt;Sources!$C$11,Sources!$C$9,Sources!$C$10),2))</f>
      </c>
      <c r="M148" s="45">
        <f>IF(F148="","",IF(AND(N(E148)&gt;0,E148&lt;=Sources!$C$14,F148&gt;L148),"! Over the cap",IF(I148="","! Not protected yet",IF(I148-G148&gt;Sources!$C$6,"! Protected after 30 days",IF(OR(J148="",J148-G148&gt;Sources!$C$7),"! Information not logged in 30 days","✓ Protected in time")))))</f>
      </c>
      <c r="N148" s="42"/>
      <c r="O148" s="43"/>
      <c r="P148" s="36">
        <f>IF(O148="","",ROUND(F148-O148,2))</f>
      </c>
    </row>
    <row r="149" ht="18" customHeight="1" spans="2:16" x14ac:dyDescent="0.25">
      <c r="B149" s="24"/>
      <c r="C149" s="24"/>
      <c r="D149" s="42"/>
      <c r="E149" s="43"/>
      <c r="F149" s="43"/>
      <c r="G149" s="42"/>
      <c r="H149" s="24"/>
      <c r="I149" s="42"/>
      <c r="J149" s="42"/>
      <c r="K149" s="44">
        <f>IF(G149="","",G149+Sources!$C$6)</f>
      </c>
      <c r="L149" s="36">
        <f>IF(OR(N(E149)=0,E149&gt;Sources!$C$14),"",ROUND(E149/Sources!$C$12*IF(E149&lt;Sources!$C$11,Sources!$C$9,Sources!$C$10),2))</f>
      </c>
      <c r="M149" s="45">
        <f>IF(F149="","",IF(AND(N(E149)&gt;0,E149&lt;=Sources!$C$14,F149&gt;L149),"! Over the cap",IF(I149="","! Not protected yet",IF(I149-G149&gt;Sources!$C$6,"! Protected after 30 days",IF(OR(J149="",J149-G149&gt;Sources!$C$7),"! Information not logged in 30 days","✓ Protected in time")))))</f>
      </c>
      <c r="N149" s="42"/>
      <c r="O149" s="43"/>
      <c r="P149" s="36">
        <f>IF(O149="","",ROUND(F149-O149,2))</f>
      </c>
    </row>
    <row r="150" ht="18" customHeight="1" spans="2:16" x14ac:dyDescent="0.25">
      <c r="B150" s="24"/>
      <c r="C150" s="24"/>
      <c r="D150" s="42"/>
      <c r="E150" s="43"/>
      <c r="F150" s="43"/>
      <c r="G150" s="42"/>
      <c r="H150" s="24"/>
      <c r="I150" s="42"/>
      <c r="J150" s="42"/>
      <c r="K150" s="44">
        <f>IF(G150="","",G150+Sources!$C$6)</f>
      </c>
      <c r="L150" s="36">
        <f>IF(OR(N(E150)=0,E150&gt;Sources!$C$14),"",ROUND(E150/Sources!$C$12*IF(E150&lt;Sources!$C$11,Sources!$C$9,Sources!$C$10),2))</f>
      </c>
      <c r="M150" s="45">
        <f>IF(F150="","",IF(AND(N(E150)&gt;0,E150&lt;=Sources!$C$14,F150&gt;L150),"! Over the cap",IF(I150="","! Not protected yet",IF(I150-G150&gt;Sources!$C$6,"! Protected after 30 days",IF(OR(J150="",J150-G150&gt;Sources!$C$7),"! Information not logged in 30 days","✓ Protected in time")))))</f>
      </c>
      <c r="N150" s="42"/>
      <c r="O150" s="43"/>
      <c r="P150" s="36">
        <f>IF(O150="","",ROUND(F150-O150,2))</f>
      </c>
    </row>
    <row r="151" ht="18" customHeight="1" spans="2:16" x14ac:dyDescent="0.25">
      <c r="B151" s="24"/>
      <c r="C151" s="24"/>
      <c r="D151" s="42"/>
      <c r="E151" s="43"/>
      <c r="F151" s="43"/>
      <c r="G151" s="42"/>
      <c r="H151" s="24"/>
      <c r="I151" s="42"/>
      <c r="J151" s="42"/>
      <c r="K151" s="44">
        <f>IF(G151="","",G151+Sources!$C$6)</f>
      </c>
      <c r="L151" s="36">
        <f>IF(OR(N(E151)=0,E151&gt;Sources!$C$14),"",ROUND(E151/Sources!$C$12*IF(E151&lt;Sources!$C$11,Sources!$C$9,Sources!$C$10),2))</f>
      </c>
      <c r="M151" s="45">
        <f>IF(F151="","",IF(AND(N(E151)&gt;0,E151&lt;=Sources!$C$14,F151&gt;L151),"! Over the cap",IF(I151="","! Not protected yet",IF(I151-G151&gt;Sources!$C$6,"! Protected after 30 days",IF(OR(J151="",J151-G151&gt;Sources!$C$7),"! Information not logged in 30 days","✓ Protected in time")))))</f>
      </c>
      <c r="N151" s="42"/>
      <c r="O151" s="43"/>
      <c r="P151" s="36">
        <f>IF(O151="","",ROUND(F151-O151,2))</f>
      </c>
    </row>
    <row r="152" ht="18" customHeight="1" spans="2:16" x14ac:dyDescent="0.25">
      <c r="B152" s="24"/>
      <c r="C152" s="24"/>
      <c r="D152" s="42"/>
      <c r="E152" s="43"/>
      <c r="F152" s="43"/>
      <c r="G152" s="42"/>
      <c r="H152" s="24"/>
      <c r="I152" s="42"/>
      <c r="J152" s="42"/>
      <c r="K152" s="44">
        <f>IF(G152="","",G152+Sources!$C$6)</f>
      </c>
      <c r="L152" s="36">
        <f>IF(OR(N(E152)=0,E152&gt;Sources!$C$14),"",ROUND(E152/Sources!$C$12*IF(E152&lt;Sources!$C$11,Sources!$C$9,Sources!$C$10),2))</f>
      </c>
      <c r="M152" s="45">
        <f>IF(F152="","",IF(AND(N(E152)&gt;0,E152&lt;=Sources!$C$14,F152&gt;L152),"! Over the cap",IF(I152="","! Not protected yet",IF(I152-G152&gt;Sources!$C$6,"! Protected after 30 days",IF(OR(J152="",J152-G152&gt;Sources!$C$7),"! Information not logged in 30 days","✓ Protected in time")))))</f>
      </c>
      <c r="N152" s="42"/>
      <c r="O152" s="43"/>
      <c r="P152" s="36">
        <f>IF(O152="","",ROUND(F152-O152,2))</f>
      </c>
    </row>
    <row r="153" ht="18" customHeight="1" spans="2:16" x14ac:dyDescent="0.25">
      <c r="B153" s="24"/>
      <c r="C153" s="24"/>
      <c r="D153" s="42"/>
      <c r="E153" s="43"/>
      <c r="F153" s="43"/>
      <c r="G153" s="42"/>
      <c r="H153" s="24"/>
      <c r="I153" s="42"/>
      <c r="J153" s="42"/>
      <c r="K153" s="44">
        <f>IF(G153="","",G153+Sources!$C$6)</f>
      </c>
      <c r="L153" s="36">
        <f>IF(OR(N(E153)=0,E153&gt;Sources!$C$14),"",ROUND(E153/Sources!$C$12*IF(E153&lt;Sources!$C$11,Sources!$C$9,Sources!$C$10),2))</f>
      </c>
      <c r="M153" s="45">
        <f>IF(F153="","",IF(AND(N(E153)&gt;0,E153&lt;=Sources!$C$14,F153&gt;L153),"! Over the cap",IF(I153="","! Not protected yet",IF(I153-G153&gt;Sources!$C$6,"! Protected after 30 days",IF(OR(J153="",J153-G153&gt;Sources!$C$7),"! Information not logged in 30 days","✓ Protected in time")))))</f>
      </c>
      <c r="N153" s="42"/>
      <c r="O153" s="43"/>
      <c r="P153" s="36">
        <f>IF(O153="","",ROUND(F153-O153,2))</f>
      </c>
    </row>
    <row r="154" ht="18" customHeight="1" spans="2:16" x14ac:dyDescent="0.25">
      <c r="B154" s="24"/>
      <c r="C154" s="24"/>
      <c r="D154" s="42"/>
      <c r="E154" s="43"/>
      <c r="F154" s="43"/>
      <c r="G154" s="42"/>
      <c r="H154" s="24"/>
      <c r="I154" s="42"/>
      <c r="J154" s="42"/>
      <c r="K154" s="44">
        <f>IF(G154="","",G154+Sources!$C$6)</f>
      </c>
      <c r="L154" s="36">
        <f>IF(OR(N(E154)=0,E154&gt;Sources!$C$14),"",ROUND(E154/Sources!$C$12*IF(E154&lt;Sources!$C$11,Sources!$C$9,Sources!$C$10),2))</f>
      </c>
      <c r="M154" s="45">
        <f>IF(F154="","",IF(AND(N(E154)&gt;0,E154&lt;=Sources!$C$14,F154&gt;L154),"! Over the cap",IF(I154="","! Not protected yet",IF(I154-G154&gt;Sources!$C$6,"! Protected after 30 days",IF(OR(J154="",J154-G154&gt;Sources!$C$7),"! Information not logged in 30 days","✓ Protected in time")))))</f>
      </c>
      <c r="N154" s="42"/>
      <c r="O154" s="43"/>
      <c r="P154" s="36">
        <f>IF(O154="","",ROUND(F154-O154,2))</f>
      </c>
    </row>
    <row r="155" ht="18" customHeight="1" spans="2:16" x14ac:dyDescent="0.25">
      <c r="B155" s="24"/>
      <c r="C155" s="24"/>
      <c r="D155" s="42"/>
      <c r="E155" s="43"/>
      <c r="F155" s="43"/>
      <c r="G155" s="42"/>
      <c r="H155" s="24"/>
      <c r="I155" s="42"/>
      <c r="J155" s="42"/>
      <c r="K155" s="44">
        <f>IF(G155="","",G155+Sources!$C$6)</f>
      </c>
      <c r="L155" s="36">
        <f>IF(OR(N(E155)=0,E155&gt;Sources!$C$14),"",ROUND(E155/Sources!$C$12*IF(E155&lt;Sources!$C$11,Sources!$C$9,Sources!$C$10),2))</f>
      </c>
      <c r="M155" s="45">
        <f>IF(F155="","",IF(AND(N(E155)&gt;0,E155&lt;=Sources!$C$14,F155&gt;L155),"! Over the cap",IF(I155="","! Not protected yet",IF(I155-G155&gt;Sources!$C$6,"! Protected after 30 days",IF(OR(J155="",J155-G155&gt;Sources!$C$7),"! Information not logged in 30 days","✓ Protected in time")))))</f>
      </c>
      <c r="N155" s="42"/>
      <c r="O155" s="43"/>
      <c r="P155" s="36">
        <f>IF(O155="","",ROUND(F155-O155,2))</f>
      </c>
    </row>
    <row r="156" ht="18" customHeight="1" spans="2:16" x14ac:dyDescent="0.25">
      <c r="B156" s="24"/>
      <c r="C156" s="24"/>
      <c r="D156" s="42"/>
      <c r="E156" s="43"/>
      <c r="F156" s="43"/>
      <c r="G156" s="42"/>
      <c r="H156" s="24"/>
      <c r="I156" s="42"/>
      <c r="J156" s="42"/>
      <c r="K156" s="44">
        <f>IF(G156="","",G156+Sources!$C$6)</f>
      </c>
      <c r="L156" s="36">
        <f>IF(OR(N(E156)=0,E156&gt;Sources!$C$14),"",ROUND(E156/Sources!$C$12*IF(E156&lt;Sources!$C$11,Sources!$C$9,Sources!$C$10),2))</f>
      </c>
      <c r="M156" s="45">
        <f>IF(F156="","",IF(AND(N(E156)&gt;0,E156&lt;=Sources!$C$14,F156&gt;L156),"! Over the cap",IF(I156="","! Not protected yet",IF(I156-G156&gt;Sources!$C$6,"! Protected after 30 days",IF(OR(J156="",J156-G156&gt;Sources!$C$7),"! Information not logged in 30 days","✓ Protected in time")))))</f>
      </c>
      <c r="N156" s="42"/>
      <c r="O156" s="43"/>
      <c r="P156" s="36">
        <f>IF(O156="","",ROUND(F156-O156,2))</f>
      </c>
    </row>
    <row r="157" ht="18" customHeight="1" spans="2:16" x14ac:dyDescent="0.25">
      <c r="B157" s="24"/>
      <c r="C157" s="24"/>
      <c r="D157" s="42"/>
      <c r="E157" s="43"/>
      <c r="F157" s="43"/>
      <c r="G157" s="42"/>
      <c r="H157" s="24"/>
      <c r="I157" s="42"/>
      <c r="J157" s="42"/>
      <c r="K157" s="44">
        <f>IF(G157="","",G157+Sources!$C$6)</f>
      </c>
      <c r="L157" s="36">
        <f>IF(OR(N(E157)=0,E157&gt;Sources!$C$14),"",ROUND(E157/Sources!$C$12*IF(E157&lt;Sources!$C$11,Sources!$C$9,Sources!$C$10),2))</f>
      </c>
      <c r="M157" s="45">
        <f>IF(F157="","",IF(AND(N(E157)&gt;0,E157&lt;=Sources!$C$14,F157&gt;L157),"! Over the cap",IF(I157="","! Not protected yet",IF(I157-G157&gt;Sources!$C$6,"! Protected after 30 days",IF(OR(J157="",J157-G157&gt;Sources!$C$7),"! Information not logged in 30 days","✓ Protected in time")))))</f>
      </c>
      <c r="N157" s="42"/>
      <c r="O157" s="43"/>
      <c r="P157" s="36">
        <f>IF(O157="","",ROUND(F157-O157,2))</f>
      </c>
    </row>
    <row r="158" ht="18" customHeight="1" spans="2:16" x14ac:dyDescent="0.25">
      <c r="B158" s="24"/>
      <c r="C158" s="24"/>
      <c r="D158" s="42"/>
      <c r="E158" s="43"/>
      <c r="F158" s="43"/>
      <c r="G158" s="42"/>
      <c r="H158" s="24"/>
      <c r="I158" s="42"/>
      <c r="J158" s="42"/>
      <c r="K158" s="44">
        <f>IF(G158="","",G158+Sources!$C$6)</f>
      </c>
      <c r="L158" s="36">
        <f>IF(OR(N(E158)=0,E158&gt;Sources!$C$14),"",ROUND(E158/Sources!$C$12*IF(E158&lt;Sources!$C$11,Sources!$C$9,Sources!$C$10),2))</f>
      </c>
      <c r="M158" s="45">
        <f>IF(F158="","",IF(AND(N(E158)&gt;0,E158&lt;=Sources!$C$14,F158&gt;L158),"! Over the cap",IF(I158="","! Not protected yet",IF(I158-G158&gt;Sources!$C$6,"! Protected after 30 days",IF(OR(J158="",J158-G158&gt;Sources!$C$7),"! Information not logged in 30 days","✓ Protected in time")))))</f>
      </c>
      <c r="N158" s="42"/>
      <c r="O158" s="43"/>
      <c r="P158" s="36">
        <f>IF(O158="","",ROUND(F158-O158,2))</f>
      </c>
    </row>
    <row r="159" ht="18" customHeight="1" spans="2:16" x14ac:dyDescent="0.25">
      <c r="B159" s="24"/>
      <c r="C159" s="24"/>
      <c r="D159" s="42"/>
      <c r="E159" s="43"/>
      <c r="F159" s="43"/>
      <c r="G159" s="42"/>
      <c r="H159" s="24"/>
      <c r="I159" s="42"/>
      <c r="J159" s="42"/>
      <c r="K159" s="44">
        <f>IF(G159="","",G159+Sources!$C$6)</f>
      </c>
      <c r="L159" s="36">
        <f>IF(OR(N(E159)=0,E159&gt;Sources!$C$14),"",ROUND(E159/Sources!$C$12*IF(E159&lt;Sources!$C$11,Sources!$C$9,Sources!$C$10),2))</f>
      </c>
      <c r="M159" s="45">
        <f>IF(F159="","",IF(AND(N(E159)&gt;0,E159&lt;=Sources!$C$14,F159&gt;L159),"! Over the cap",IF(I159="","! Not protected yet",IF(I159-G159&gt;Sources!$C$6,"! Protected after 30 days",IF(OR(J159="",J159-G159&gt;Sources!$C$7),"! Information not logged in 30 days","✓ Protected in time")))))</f>
      </c>
      <c r="N159" s="42"/>
      <c r="O159" s="43"/>
      <c r="P159" s="36">
        <f>IF(O159="","",ROUND(F159-O159,2))</f>
      </c>
    </row>
    <row r="160" ht="18" customHeight="1" spans="2:16" x14ac:dyDescent="0.25">
      <c r="B160" s="24"/>
      <c r="C160" s="24"/>
      <c r="D160" s="42"/>
      <c r="E160" s="43"/>
      <c r="F160" s="43"/>
      <c r="G160" s="42"/>
      <c r="H160" s="24"/>
      <c r="I160" s="42"/>
      <c r="J160" s="42"/>
      <c r="K160" s="44">
        <f>IF(G160="","",G160+Sources!$C$6)</f>
      </c>
      <c r="L160" s="36">
        <f>IF(OR(N(E160)=0,E160&gt;Sources!$C$14),"",ROUND(E160/Sources!$C$12*IF(E160&lt;Sources!$C$11,Sources!$C$9,Sources!$C$10),2))</f>
      </c>
      <c r="M160" s="45">
        <f>IF(F160="","",IF(AND(N(E160)&gt;0,E160&lt;=Sources!$C$14,F160&gt;L160),"! Over the cap",IF(I160="","! Not protected yet",IF(I160-G160&gt;Sources!$C$6,"! Protected after 30 days",IF(OR(J160="",J160-G160&gt;Sources!$C$7),"! Information not logged in 30 days","✓ Protected in time")))))</f>
      </c>
      <c r="N160" s="42"/>
      <c r="O160" s="43"/>
      <c r="P160" s="36">
        <f>IF(O160="","",ROUND(F160-O160,2))</f>
      </c>
    </row>
    <row r="161" ht="18" customHeight="1" spans="2:16" x14ac:dyDescent="0.25">
      <c r="B161" s="24"/>
      <c r="C161" s="24"/>
      <c r="D161" s="42"/>
      <c r="E161" s="43"/>
      <c r="F161" s="43"/>
      <c r="G161" s="42"/>
      <c r="H161" s="24"/>
      <c r="I161" s="42"/>
      <c r="J161" s="42"/>
      <c r="K161" s="44">
        <f>IF(G161="","",G161+Sources!$C$6)</f>
      </c>
      <c r="L161" s="36">
        <f>IF(OR(N(E161)=0,E161&gt;Sources!$C$14),"",ROUND(E161/Sources!$C$12*IF(E161&lt;Sources!$C$11,Sources!$C$9,Sources!$C$10),2))</f>
      </c>
      <c r="M161" s="45">
        <f>IF(F161="","",IF(AND(N(E161)&gt;0,E161&lt;=Sources!$C$14,F161&gt;L161),"! Over the cap",IF(I161="","! Not protected yet",IF(I161-G161&gt;Sources!$C$6,"! Protected after 30 days",IF(OR(J161="",J161-G161&gt;Sources!$C$7),"! Information not logged in 30 days","✓ Protected in time")))))</f>
      </c>
      <c r="N161" s="42"/>
      <c r="O161" s="43"/>
      <c r="P161" s="36">
        <f>IF(O161="","",ROUND(F161-O161,2))</f>
      </c>
    </row>
    <row r="162" ht="18" customHeight="1" spans="2:16" x14ac:dyDescent="0.25">
      <c r="B162" s="24"/>
      <c r="C162" s="24"/>
      <c r="D162" s="42"/>
      <c r="E162" s="43"/>
      <c r="F162" s="43"/>
      <c r="G162" s="42"/>
      <c r="H162" s="24"/>
      <c r="I162" s="42"/>
      <c r="J162" s="42"/>
      <c r="K162" s="44">
        <f>IF(G162="","",G162+Sources!$C$6)</f>
      </c>
      <c r="L162" s="36">
        <f>IF(OR(N(E162)=0,E162&gt;Sources!$C$14),"",ROUND(E162/Sources!$C$12*IF(E162&lt;Sources!$C$11,Sources!$C$9,Sources!$C$10),2))</f>
      </c>
      <c r="M162" s="45">
        <f>IF(F162="","",IF(AND(N(E162)&gt;0,E162&lt;=Sources!$C$14,F162&gt;L162),"! Over the cap",IF(I162="","! Not protected yet",IF(I162-G162&gt;Sources!$C$6,"! Protected after 30 days",IF(OR(J162="",J162-G162&gt;Sources!$C$7),"! Information not logged in 30 days","✓ Protected in time")))))</f>
      </c>
      <c r="N162" s="42"/>
      <c r="O162" s="43"/>
      <c r="P162" s="36">
        <f>IF(O162="","",ROUND(F162-O162,2))</f>
      </c>
    </row>
    <row r="163" ht="18" customHeight="1" spans="2:16" x14ac:dyDescent="0.25">
      <c r="B163" s="24"/>
      <c r="C163" s="24"/>
      <c r="D163" s="42"/>
      <c r="E163" s="43"/>
      <c r="F163" s="43"/>
      <c r="G163" s="42"/>
      <c r="H163" s="24"/>
      <c r="I163" s="42"/>
      <c r="J163" s="42"/>
      <c r="K163" s="44">
        <f>IF(G163="","",G163+Sources!$C$6)</f>
      </c>
      <c r="L163" s="36">
        <f>IF(OR(N(E163)=0,E163&gt;Sources!$C$14),"",ROUND(E163/Sources!$C$12*IF(E163&lt;Sources!$C$11,Sources!$C$9,Sources!$C$10),2))</f>
      </c>
      <c r="M163" s="45">
        <f>IF(F163="","",IF(AND(N(E163)&gt;0,E163&lt;=Sources!$C$14,F163&gt;L163),"! Over the cap",IF(I163="","! Not protected yet",IF(I163-G163&gt;Sources!$C$6,"! Protected after 30 days",IF(OR(J163="",J163-G163&gt;Sources!$C$7),"! Information not logged in 30 days","✓ Protected in time")))))</f>
      </c>
      <c r="N163" s="42"/>
      <c r="O163" s="43"/>
      <c r="P163" s="36">
        <f>IF(O163="","",ROUND(F163-O163,2))</f>
      </c>
    </row>
    <row r="164" ht="18" customHeight="1" spans="2:16" x14ac:dyDescent="0.25">
      <c r="B164" s="24"/>
      <c r="C164" s="24"/>
      <c r="D164" s="42"/>
      <c r="E164" s="43"/>
      <c r="F164" s="43"/>
      <c r="G164" s="42"/>
      <c r="H164" s="24"/>
      <c r="I164" s="42"/>
      <c r="J164" s="42"/>
      <c r="K164" s="44">
        <f>IF(G164="","",G164+Sources!$C$6)</f>
      </c>
      <c r="L164" s="36">
        <f>IF(OR(N(E164)=0,E164&gt;Sources!$C$14),"",ROUND(E164/Sources!$C$12*IF(E164&lt;Sources!$C$11,Sources!$C$9,Sources!$C$10),2))</f>
      </c>
      <c r="M164" s="45">
        <f>IF(F164="","",IF(AND(N(E164)&gt;0,E164&lt;=Sources!$C$14,F164&gt;L164),"! Over the cap",IF(I164="","! Not protected yet",IF(I164-G164&gt;Sources!$C$6,"! Protected after 30 days",IF(OR(J164="",J164-G164&gt;Sources!$C$7),"! Information not logged in 30 days","✓ Protected in time")))))</f>
      </c>
      <c r="N164" s="42"/>
      <c r="O164" s="43"/>
      <c r="P164" s="36">
        <f>IF(O164="","",ROUND(F164-O164,2))</f>
      </c>
    </row>
    <row r="165" ht="18" customHeight="1" spans="2:16" x14ac:dyDescent="0.25">
      <c r="B165" s="24"/>
      <c r="C165" s="24"/>
      <c r="D165" s="42"/>
      <c r="E165" s="43"/>
      <c r="F165" s="43"/>
      <c r="G165" s="42"/>
      <c r="H165" s="24"/>
      <c r="I165" s="42"/>
      <c r="J165" s="42"/>
      <c r="K165" s="44">
        <f>IF(G165="","",G165+Sources!$C$6)</f>
      </c>
      <c r="L165" s="36">
        <f>IF(OR(N(E165)=0,E165&gt;Sources!$C$14),"",ROUND(E165/Sources!$C$12*IF(E165&lt;Sources!$C$11,Sources!$C$9,Sources!$C$10),2))</f>
      </c>
      <c r="M165" s="45">
        <f>IF(F165="","",IF(AND(N(E165)&gt;0,E165&lt;=Sources!$C$14,F165&gt;L165),"! Over the cap",IF(I165="","! Not protected yet",IF(I165-G165&gt;Sources!$C$6,"! Protected after 30 days",IF(OR(J165="",J165-G165&gt;Sources!$C$7),"! Information not logged in 30 days","✓ Protected in time")))))</f>
      </c>
      <c r="N165" s="42"/>
      <c r="O165" s="43"/>
      <c r="P165" s="36">
        <f>IF(O165="","",ROUND(F165-O165,2))</f>
      </c>
    </row>
    <row r="166" ht="18" customHeight="1" spans="2:16" x14ac:dyDescent="0.25">
      <c r="B166" s="24"/>
      <c r="C166" s="24"/>
      <c r="D166" s="42"/>
      <c r="E166" s="43"/>
      <c r="F166" s="43"/>
      <c r="G166" s="42"/>
      <c r="H166" s="24"/>
      <c r="I166" s="42"/>
      <c r="J166" s="42"/>
      <c r="K166" s="44">
        <f>IF(G166="","",G166+Sources!$C$6)</f>
      </c>
      <c r="L166" s="36">
        <f>IF(OR(N(E166)=0,E166&gt;Sources!$C$14),"",ROUND(E166/Sources!$C$12*IF(E166&lt;Sources!$C$11,Sources!$C$9,Sources!$C$10),2))</f>
      </c>
      <c r="M166" s="45">
        <f>IF(F166="","",IF(AND(N(E166)&gt;0,E166&lt;=Sources!$C$14,F166&gt;L166),"! Over the cap",IF(I166="","! Not protected yet",IF(I166-G166&gt;Sources!$C$6,"! Protected after 30 days",IF(OR(J166="",J166-G166&gt;Sources!$C$7),"! Information not logged in 30 days","✓ Protected in time")))))</f>
      </c>
      <c r="N166" s="42"/>
      <c r="O166" s="43"/>
      <c r="P166" s="36">
        <f>IF(O166="","",ROUND(F166-O166,2))</f>
      </c>
    </row>
    <row r="167" ht="18" customHeight="1" spans="2:16" x14ac:dyDescent="0.25">
      <c r="B167" s="24"/>
      <c r="C167" s="24"/>
      <c r="D167" s="42"/>
      <c r="E167" s="43"/>
      <c r="F167" s="43"/>
      <c r="G167" s="42"/>
      <c r="H167" s="24"/>
      <c r="I167" s="42"/>
      <c r="J167" s="42"/>
      <c r="K167" s="44">
        <f>IF(G167="","",G167+Sources!$C$6)</f>
      </c>
      <c r="L167" s="36">
        <f>IF(OR(N(E167)=0,E167&gt;Sources!$C$14),"",ROUND(E167/Sources!$C$12*IF(E167&lt;Sources!$C$11,Sources!$C$9,Sources!$C$10),2))</f>
      </c>
      <c r="M167" s="45">
        <f>IF(F167="","",IF(AND(N(E167)&gt;0,E167&lt;=Sources!$C$14,F167&gt;L167),"! Over the cap",IF(I167="","! Not protected yet",IF(I167-G167&gt;Sources!$C$6,"! Protected after 30 days",IF(OR(J167="",J167-G167&gt;Sources!$C$7),"! Information not logged in 30 days","✓ Protected in time")))))</f>
      </c>
      <c r="N167" s="42"/>
      <c r="O167" s="43"/>
      <c r="P167" s="36">
        <f>IF(O167="","",ROUND(F167-O167,2))</f>
      </c>
    </row>
    <row r="168" ht="18" customHeight="1" spans="2:16" x14ac:dyDescent="0.25">
      <c r="B168" s="24"/>
      <c r="C168" s="24"/>
      <c r="D168" s="42"/>
      <c r="E168" s="43"/>
      <c r="F168" s="43"/>
      <c r="G168" s="42"/>
      <c r="H168" s="24"/>
      <c r="I168" s="42"/>
      <c r="J168" s="42"/>
      <c r="K168" s="44">
        <f>IF(G168="","",G168+Sources!$C$6)</f>
      </c>
      <c r="L168" s="36">
        <f>IF(OR(N(E168)=0,E168&gt;Sources!$C$14),"",ROUND(E168/Sources!$C$12*IF(E168&lt;Sources!$C$11,Sources!$C$9,Sources!$C$10),2))</f>
      </c>
      <c r="M168" s="45">
        <f>IF(F168="","",IF(AND(N(E168)&gt;0,E168&lt;=Sources!$C$14,F168&gt;L168),"! Over the cap",IF(I168="","! Not protected yet",IF(I168-G168&gt;Sources!$C$6,"! Protected after 30 days",IF(OR(J168="",J168-G168&gt;Sources!$C$7),"! Information not logged in 30 days","✓ Protected in time")))))</f>
      </c>
      <c r="N168" s="42"/>
      <c r="O168" s="43"/>
      <c r="P168" s="36">
        <f>IF(O168="","",ROUND(F168-O168,2))</f>
      </c>
    </row>
    <row r="169" ht="18" customHeight="1" spans="2:16" x14ac:dyDescent="0.25">
      <c r="B169" s="24"/>
      <c r="C169" s="24"/>
      <c r="D169" s="42"/>
      <c r="E169" s="43"/>
      <c r="F169" s="43"/>
      <c r="G169" s="42"/>
      <c r="H169" s="24"/>
      <c r="I169" s="42"/>
      <c r="J169" s="42"/>
      <c r="K169" s="44">
        <f>IF(G169="","",G169+Sources!$C$6)</f>
      </c>
      <c r="L169" s="36">
        <f>IF(OR(N(E169)=0,E169&gt;Sources!$C$14),"",ROUND(E169/Sources!$C$12*IF(E169&lt;Sources!$C$11,Sources!$C$9,Sources!$C$10),2))</f>
      </c>
      <c r="M169" s="45">
        <f>IF(F169="","",IF(AND(N(E169)&gt;0,E169&lt;=Sources!$C$14,F169&gt;L169),"! Over the cap",IF(I169="","! Not protected yet",IF(I169-G169&gt;Sources!$C$6,"! Protected after 30 days",IF(OR(J169="",J169-G169&gt;Sources!$C$7),"! Information not logged in 30 days","✓ Protected in time")))))</f>
      </c>
      <c r="N169" s="42"/>
      <c r="O169" s="43"/>
      <c r="P169" s="36">
        <f>IF(O169="","",ROUND(F169-O169,2))</f>
      </c>
    </row>
    <row r="170" ht="18" customHeight="1" spans="2:16" x14ac:dyDescent="0.25">
      <c r="B170" s="24"/>
      <c r="C170" s="24"/>
      <c r="D170" s="42"/>
      <c r="E170" s="43"/>
      <c r="F170" s="43"/>
      <c r="G170" s="42"/>
      <c r="H170" s="24"/>
      <c r="I170" s="42"/>
      <c r="J170" s="42"/>
      <c r="K170" s="44">
        <f>IF(G170="","",G170+Sources!$C$6)</f>
      </c>
      <c r="L170" s="36">
        <f>IF(OR(N(E170)=0,E170&gt;Sources!$C$14),"",ROUND(E170/Sources!$C$12*IF(E170&lt;Sources!$C$11,Sources!$C$9,Sources!$C$10),2))</f>
      </c>
      <c r="M170" s="45">
        <f>IF(F170="","",IF(AND(N(E170)&gt;0,E170&lt;=Sources!$C$14,F170&gt;L170),"! Over the cap",IF(I170="","! Not protected yet",IF(I170-G170&gt;Sources!$C$6,"! Protected after 30 days",IF(OR(J170="",J170-G170&gt;Sources!$C$7),"! Information not logged in 30 days","✓ Protected in time")))))</f>
      </c>
      <c r="N170" s="42"/>
      <c r="O170" s="43"/>
      <c r="P170" s="36">
        <f>IF(O170="","",ROUND(F170-O170,2))</f>
      </c>
    </row>
    <row r="171" ht="18" customHeight="1" spans="2:16" x14ac:dyDescent="0.25">
      <c r="B171" s="24"/>
      <c r="C171" s="24"/>
      <c r="D171" s="42"/>
      <c r="E171" s="43"/>
      <c r="F171" s="43"/>
      <c r="G171" s="42"/>
      <c r="H171" s="24"/>
      <c r="I171" s="42"/>
      <c r="J171" s="42"/>
      <c r="K171" s="44">
        <f>IF(G171="","",G171+Sources!$C$6)</f>
      </c>
      <c r="L171" s="36">
        <f>IF(OR(N(E171)=0,E171&gt;Sources!$C$14),"",ROUND(E171/Sources!$C$12*IF(E171&lt;Sources!$C$11,Sources!$C$9,Sources!$C$10),2))</f>
      </c>
      <c r="M171" s="45">
        <f>IF(F171="","",IF(AND(N(E171)&gt;0,E171&lt;=Sources!$C$14,F171&gt;L171),"! Over the cap",IF(I171="","! Not protected yet",IF(I171-G171&gt;Sources!$C$6,"! Protected after 30 days",IF(OR(J171="",J171-G171&gt;Sources!$C$7),"! Information not logged in 30 days","✓ Protected in time")))))</f>
      </c>
      <c r="N171" s="42"/>
      <c r="O171" s="43"/>
      <c r="P171" s="36">
        <f>IF(O171="","",ROUND(F171-O171,2))</f>
      </c>
    </row>
    <row r="172" ht="18" customHeight="1" spans="2:16" x14ac:dyDescent="0.25">
      <c r="B172" s="24"/>
      <c r="C172" s="24"/>
      <c r="D172" s="42"/>
      <c r="E172" s="43"/>
      <c r="F172" s="43"/>
      <c r="G172" s="42"/>
      <c r="H172" s="24"/>
      <c r="I172" s="42"/>
      <c r="J172" s="42"/>
      <c r="K172" s="44">
        <f>IF(G172="","",G172+Sources!$C$6)</f>
      </c>
      <c r="L172" s="36">
        <f>IF(OR(N(E172)=0,E172&gt;Sources!$C$14),"",ROUND(E172/Sources!$C$12*IF(E172&lt;Sources!$C$11,Sources!$C$9,Sources!$C$10),2))</f>
      </c>
      <c r="M172" s="45">
        <f>IF(F172="","",IF(AND(N(E172)&gt;0,E172&lt;=Sources!$C$14,F172&gt;L172),"! Over the cap",IF(I172="","! Not protected yet",IF(I172-G172&gt;Sources!$C$6,"! Protected after 30 days",IF(OR(J172="",J172-G172&gt;Sources!$C$7),"! Information not logged in 30 days","✓ Protected in time")))))</f>
      </c>
      <c r="N172" s="42"/>
      <c r="O172" s="43"/>
      <c r="P172" s="36">
        <f>IF(O172="","",ROUND(F172-O172,2))</f>
      </c>
    </row>
    <row r="173" ht="18" customHeight="1" spans="2:16" x14ac:dyDescent="0.25">
      <c r="B173" s="24"/>
      <c r="C173" s="24"/>
      <c r="D173" s="42"/>
      <c r="E173" s="43"/>
      <c r="F173" s="43"/>
      <c r="G173" s="42"/>
      <c r="H173" s="24"/>
      <c r="I173" s="42"/>
      <c r="J173" s="42"/>
      <c r="K173" s="44">
        <f>IF(G173="","",G173+Sources!$C$6)</f>
      </c>
      <c r="L173" s="36">
        <f>IF(OR(N(E173)=0,E173&gt;Sources!$C$14),"",ROUND(E173/Sources!$C$12*IF(E173&lt;Sources!$C$11,Sources!$C$9,Sources!$C$10),2))</f>
      </c>
      <c r="M173" s="45">
        <f>IF(F173="","",IF(AND(N(E173)&gt;0,E173&lt;=Sources!$C$14,F173&gt;L173),"! Over the cap",IF(I173="","! Not protected yet",IF(I173-G173&gt;Sources!$C$6,"! Protected after 30 days",IF(OR(J173="",J173-G173&gt;Sources!$C$7),"! Information not logged in 30 days","✓ Protected in time")))))</f>
      </c>
      <c r="N173" s="42"/>
      <c r="O173" s="43"/>
      <c r="P173" s="36">
        <f>IF(O173="","",ROUND(F173-O173,2))</f>
      </c>
    </row>
    <row r="174" ht="18" customHeight="1" spans="2:16" x14ac:dyDescent="0.25">
      <c r="B174" s="24"/>
      <c r="C174" s="24"/>
      <c r="D174" s="42"/>
      <c r="E174" s="43"/>
      <c r="F174" s="43"/>
      <c r="G174" s="42"/>
      <c r="H174" s="24"/>
      <c r="I174" s="42"/>
      <c r="J174" s="42"/>
      <c r="K174" s="44">
        <f>IF(G174="","",G174+Sources!$C$6)</f>
      </c>
      <c r="L174" s="36">
        <f>IF(OR(N(E174)=0,E174&gt;Sources!$C$14),"",ROUND(E174/Sources!$C$12*IF(E174&lt;Sources!$C$11,Sources!$C$9,Sources!$C$10),2))</f>
      </c>
      <c r="M174" s="45">
        <f>IF(F174="","",IF(AND(N(E174)&gt;0,E174&lt;=Sources!$C$14,F174&gt;L174),"! Over the cap",IF(I174="","! Not protected yet",IF(I174-G174&gt;Sources!$C$6,"! Protected after 30 days",IF(OR(J174="",J174-G174&gt;Sources!$C$7),"! Information not logged in 30 days","✓ Protected in time")))))</f>
      </c>
      <c r="N174" s="42"/>
      <c r="O174" s="43"/>
      <c r="P174" s="36">
        <f>IF(O174="","",ROUND(F174-O174,2))</f>
      </c>
    </row>
    <row r="175" ht="18" customHeight="1" spans="2:16" x14ac:dyDescent="0.25">
      <c r="B175" s="24"/>
      <c r="C175" s="24"/>
      <c r="D175" s="42"/>
      <c r="E175" s="43"/>
      <c r="F175" s="43"/>
      <c r="G175" s="42"/>
      <c r="H175" s="24"/>
      <c r="I175" s="42"/>
      <c r="J175" s="42"/>
      <c r="K175" s="44">
        <f>IF(G175="","",G175+Sources!$C$6)</f>
      </c>
      <c r="L175" s="36">
        <f>IF(OR(N(E175)=0,E175&gt;Sources!$C$14),"",ROUND(E175/Sources!$C$12*IF(E175&lt;Sources!$C$11,Sources!$C$9,Sources!$C$10),2))</f>
      </c>
      <c r="M175" s="45">
        <f>IF(F175="","",IF(AND(N(E175)&gt;0,E175&lt;=Sources!$C$14,F175&gt;L175),"! Over the cap",IF(I175="","! Not protected yet",IF(I175-G175&gt;Sources!$C$6,"! Protected after 30 days",IF(OR(J175="",J175-G175&gt;Sources!$C$7),"! Information not logged in 30 days","✓ Protected in time")))))</f>
      </c>
      <c r="N175" s="42"/>
      <c r="O175" s="43"/>
      <c r="P175" s="36">
        <f>IF(O175="","",ROUND(F175-O175,2))</f>
      </c>
    </row>
    <row r="176" ht="18" customHeight="1" spans="2:16" x14ac:dyDescent="0.25">
      <c r="B176" s="24"/>
      <c r="C176" s="24"/>
      <c r="D176" s="42"/>
      <c r="E176" s="43"/>
      <c r="F176" s="43"/>
      <c r="G176" s="42"/>
      <c r="H176" s="24"/>
      <c r="I176" s="42"/>
      <c r="J176" s="42"/>
      <c r="K176" s="44">
        <f>IF(G176="","",G176+Sources!$C$6)</f>
      </c>
      <c r="L176" s="36">
        <f>IF(OR(N(E176)=0,E176&gt;Sources!$C$14),"",ROUND(E176/Sources!$C$12*IF(E176&lt;Sources!$C$11,Sources!$C$9,Sources!$C$10),2))</f>
      </c>
      <c r="M176" s="45">
        <f>IF(F176="","",IF(AND(N(E176)&gt;0,E176&lt;=Sources!$C$14,F176&gt;L176),"! Over the cap",IF(I176="","! Not protected yet",IF(I176-G176&gt;Sources!$C$6,"! Protected after 30 days",IF(OR(J176="",J176-G176&gt;Sources!$C$7),"! Information not logged in 30 days","✓ Protected in time")))))</f>
      </c>
      <c r="N176" s="42"/>
      <c r="O176" s="43"/>
      <c r="P176" s="36">
        <f>IF(O176="","",ROUND(F176-O176,2))</f>
      </c>
    </row>
    <row r="177" ht="18" customHeight="1" spans="2:16" x14ac:dyDescent="0.25">
      <c r="B177" s="24"/>
      <c r="C177" s="24"/>
      <c r="D177" s="42"/>
      <c r="E177" s="43"/>
      <c r="F177" s="43"/>
      <c r="G177" s="42"/>
      <c r="H177" s="24"/>
      <c r="I177" s="42"/>
      <c r="J177" s="42"/>
      <c r="K177" s="44">
        <f>IF(G177="","",G177+Sources!$C$6)</f>
      </c>
      <c r="L177" s="36">
        <f>IF(OR(N(E177)=0,E177&gt;Sources!$C$14),"",ROUND(E177/Sources!$C$12*IF(E177&lt;Sources!$C$11,Sources!$C$9,Sources!$C$10),2))</f>
      </c>
      <c r="M177" s="45">
        <f>IF(F177="","",IF(AND(N(E177)&gt;0,E177&lt;=Sources!$C$14,F177&gt;L177),"! Over the cap",IF(I177="","! Not protected yet",IF(I177-G177&gt;Sources!$C$6,"! Protected after 30 days",IF(OR(J177="",J177-G177&gt;Sources!$C$7),"! Information not logged in 30 days","✓ Protected in time")))))</f>
      </c>
      <c r="N177" s="42"/>
      <c r="O177" s="43"/>
      <c r="P177" s="36">
        <f>IF(O177="","",ROUND(F177-O177,2))</f>
      </c>
    </row>
    <row r="178" ht="18" customHeight="1" spans="2:16" x14ac:dyDescent="0.25">
      <c r="B178" s="24"/>
      <c r="C178" s="24"/>
      <c r="D178" s="42"/>
      <c r="E178" s="43"/>
      <c r="F178" s="43"/>
      <c r="G178" s="42"/>
      <c r="H178" s="24"/>
      <c r="I178" s="42"/>
      <c r="J178" s="42"/>
      <c r="K178" s="44">
        <f>IF(G178="","",G178+Sources!$C$6)</f>
      </c>
      <c r="L178" s="36">
        <f>IF(OR(N(E178)=0,E178&gt;Sources!$C$14),"",ROUND(E178/Sources!$C$12*IF(E178&lt;Sources!$C$11,Sources!$C$9,Sources!$C$10),2))</f>
      </c>
      <c r="M178" s="45">
        <f>IF(F178="","",IF(AND(N(E178)&gt;0,E178&lt;=Sources!$C$14,F178&gt;L178),"! Over the cap",IF(I178="","! Not protected yet",IF(I178-G178&gt;Sources!$C$6,"! Protected after 30 days",IF(OR(J178="",J178-G178&gt;Sources!$C$7),"! Information not logged in 30 days","✓ Protected in time")))))</f>
      </c>
      <c r="N178" s="42"/>
      <c r="O178" s="43"/>
      <c r="P178" s="36">
        <f>IF(O178="","",ROUND(F178-O178,2))</f>
      </c>
    </row>
    <row r="179" ht="18" customHeight="1" spans="2:16" x14ac:dyDescent="0.25">
      <c r="B179" s="24"/>
      <c r="C179" s="24"/>
      <c r="D179" s="42"/>
      <c r="E179" s="43"/>
      <c r="F179" s="43"/>
      <c r="G179" s="42"/>
      <c r="H179" s="24"/>
      <c r="I179" s="42"/>
      <c r="J179" s="42"/>
      <c r="K179" s="44">
        <f>IF(G179="","",G179+Sources!$C$6)</f>
      </c>
      <c r="L179" s="36">
        <f>IF(OR(N(E179)=0,E179&gt;Sources!$C$14),"",ROUND(E179/Sources!$C$12*IF(E179&lt;Sources!$C$11,Sources!$C$9,Sources!$C$10),2))</f>
      </c>
      <c r="M179" s="45">
        <f>IF(F179="","",IF(AND(N(E179)&gt;0,E179&lt;=Sources!$C$14,F179&gt;L179),"! Over the cap",IF(I179="","! Not protected yet",IF(I179-G179&gt;Sources!$C$6,"! Protected after 30 days",IF(OR(J179="",J179-G179&gt;Sources!$C$7),"! Information not logged in 30 days","✓ Protected in time")))))</f>
      </c>
      <c r="N179" s="42"/>
      <c r="O179" s="43"/>
      <c r="P179" s="36">
        <f>IF(O179="","",ROUND(F179-O179,2))</f>
      </c>
    </row>
    <row r="180" ht="18" customHeight="1" spans="2:16" x14ac:dyDescent="0.25">
      <c r="B180" s="24"/>
      <c r="C180" s="24"/>
      <c r="D180" s="42"/>
      <c r="E180" s="43"/>
      <c r="F180" s="43"/>
      <c r="G180" s="42"/>
      <c r="H180" s="24"/>
      <c r="I180" s="42"/>
      <c r="J180" s="42"/>
      <c r="K180" s="44">
        <f>IF(G180="","",G180+Sources!$C$6)</f>
      </c>
      <c r="L180" s="36">
        <f>IF(OR(N(E180)=0,E180&gt;Sources!$C$14),"",ROUND(E180/Sources!$C$12*IF(E180&lt;Sources!$C$11,Sources!$C$9,Sources!$C$10),2))</f>
      </c>
      <c r="M180" s="45">
        <f>IF(F180="","",IF(AND(N(E180)&gt;0,E180&lt;=Sources!$C$14,F180&gt;L180),"! Over the cap",IF(I180="","! Not protected yet",IF(I180-G180&gt;Sources!$C$6,"! Protected after 30 days",IF(OR(J180="",J180-G180&gt;Sources!$C$7),"! Information not logged in 30 days","✓ Protected in time")))))</f>
      </c>
      <c r="N180" s="42"/>
      <c r="O180" s="43"/>
      <c r="P180" s="36">
        <f>IF(O180="","",ROUND(F180-O180,2))</f>
      </c>
    </row>
    <row r="181" ht="18" customHeight="1" spans="2:16" x14ac:dyDescent="0.25">
      <c r="B181" s="24"/>
      <c r="C181" s="24"/>
      <c r="D181" s="42"/>
      <c r="E181" s="43"/>
      <c r="F181" s="43"/>
      <c r="G181" s="42"/>
      <c r="H181" s="24"/>
      <c r="I181" s="42"/>
      <c r="J181" s="42"/>
      <c r="K181" s="44">
        <f>IF(G181="","",G181+Sources!$C$6)</f>
      </c>
      <c r="L181" s="36">
        <f>IF(OR(N(E181)=0,E181&gt;Sources!$C$14),"",ROUND(E181/Sources!$C$12*IF(E181&lt;Sources!$C$11,Sources!$C$9,Sources!$C$10),2))</f>
      </c>
      <c r="M181" s="45">
        <f>IF(F181="","",IF(AND(N(E181)&gt;0,E181&lt;=Sources!$C$14,F181&gt;L181),"! Over the cap",IF(I181="","! Not protected yet",IF(I181-G181&gt;Sources!$C$6,"! Protected after 30 days",IF(OR(J181="",J181-G181&gt;Sources!$C$7),"! Information not logged in 30 days","✓ Protected in time")))))</f>
      </c>
      <c r="N181" s="42"/>
      <c r="O181" s="43"/>
      <c r="P181" s="36">
        <f>IF(O181="","",ROUND(F181-O181,2))</f>
      </c>
    </row>
    <row r="182" ht="18" customHeight="1" spans="2:16" x14ac:dyDescent="0.25">
      <c r="B182" s="24"/>
      <c r="C182" s="24"/>
      <c r="D182" s="42"/>
      <c r="E182" s="43"/>
      <c r="F182" s="43"/>
      <c r="G182" s="42"/>
      <c r="H182" s="24"/>
      <c r="I182" s="42"/>
      <c r="J182" s="42"/>
      <c r="K182" s="44">
        <f>IF(G182="","",G182+Sources!$C$6)</f>
      </c>
      <c r="L182" s="36">
        <f>IF(OR(N(E182)=0,E182&gt;Sources!$C$14),"",ROUND(E182/Sources!$C$12*IF(E182&lt;Sources!$C$11,Sources!$C$9,Sources!$C$10),2))</f>
      </c>
      <c r="M182" s="45">
        <f>IF(F182="","",IF(AND(N(E182)&gt;0,E182&lt;=Sources!$C$14,F182&gt;L182),"! Over the cap",IF(I182="","! Not protected yet",IF(I182-G182&gt;Sources!$C$6,"! Protected after 30 days",IF(OR(J182="",J182-G182&gt;Sources!$C$7),"! Information not logged in 30 days","✓ Protected in time")))))</f>
      </c>
      <c r="N182" s="42"/>
      <c r="O182" s="43"/>
      <c r="P182" s="36">
        <f>IF(O182="","",ROUND(F182-O182,2))</f>
      </c>
    </row>
    <row r="183" ht="18" customHeight="1" spans="2:16" x14ac:dyDescent="0.25">
      <c r="B183" s="24"/>
      <c r="C183" s="24"/>
      <c r="D183" s="42"/>
      <c r="E183" s="43"/>
      <c r="F183" s="43"/>
      <c r="G183" s="42"/>
      <c r="H183" s="24"/>
      <c r="I183" s="42"/>
      <c r="J183" s="42"/>
      <c r="K183" s="44">
        <f>IF(G183="","",G183+Sources!$C$6)</f>
      </c>
      <c r="L183" s="36">
        <f>IF(OR(N(E183)=0,E183&gt;Sources!$C$14),"",ROUND(E183/Sources!$C$12*IF(E183&lt;Sources!$C$11,Sources!$C$9,Sources!$C$10),2))</f>
      </c>
      <c r="M183" s="45">
        <f>IF(F183="","",IF(AND(N(E183)&gt;0,E183&lt;=Sources!$C$14,F183&gt;L183),"! Over the cap",IF(I183="","! Not protected yet",IF(I183-G183&gt;Sources!$C$6,"! Protected after 30 days",IF(OR(J183="",J183-G183&gt;Sources!$C$7),"! Information not logged in 30 days","✓ Protected in time")))))</f>
      </c>
      <c r="N183" s="42"/>
      <c r="O183" s="43"/>
      <c r="P183" s="36">
        <f>IF(O183="","",ROUND(F183-O183,2))</f>
      </c>
    </row>
    <row r="184" ht="18" customHeight="1" spans="2:16" x14ac:dyDescent="0.25">
      <c r="B184" s="24"/>
      <c r="C184" s="24"/>
      <c r="D184" s="42"/>
      <c r="E184" s="43"/>
      <c r="F184" s="43"/>
      <c r="G184" s="42"/>
      <c r="H184" s="24"/>
      <c r="I184" s="42"/>
      <c r="J184" s="42"/>
      <c r="K184" s="44">
        <f>IF(G184="","",G184+Sources!$C$6)</f>
      </c>
      <c r="L184" s="36">
        <f>IF(OR(N(E184)=0,E184&gt;Sources!$C$14),"",ROUND(E184/Sources!$C$12*IF(E184&lt;Sources!$C$11,Sources!$C$9,Sources!$C$10),2))</f>
      </c>
      <c r="M184" s="45">
        <f>IF(F184="","",IF(AND(N(E184)&gt;0,E184&lt;=Sources!$C$14,F184&gt;L184),"! Over the cap",IF(I184="","! Not protected yet",IF(I184-G184&gt;Sources!$C$6,"! Protected after 30 days",IF(OR(J184="",J184-G184&gt;Sources!$C$7),"! Information not logged in 30 days","✓ Protected in time")))))</f>
      </c>
      <c r="N184" s="42"/>
      <c r="O184" s="43"/>
      <c r="P184" s="36">
        <f>IF(O184="","",ROUND(F184-O184,2))</f>
      </c>
    </row>
    <row r="185" ht="18" customHeight="1" spans="2:16" x14ac:dyDescent="0.25">
      <c r="B185" s="24"/>
      <c r="C185" s="24"/>
      <c r="D185" s="42"/>
      <c r="E185" s="43"/>
      <c r="F185" s="43"/>
      <c r="G185" s="42"/>
      <c r="H185" s="24"/>
      <c r="I185" s="42"/>
      <c r="J185" s="42"/>
      <c r="K185" s="44">
        <f>IF(G185="","",G185+Sources!$C$6)</f>
      </c>
      <c r="L185" s="36">
        <f>IF(OR(N(E185)=0,E185&gt;Sources!$C$14),"",ROUND(E185/Sources!$C$12*IF(E185&lt;Sources!$C$11,Sources!$C$9,Sources!$C$10),2))</f>
      </c>
      <c r="M185" s="45">
        <f>IF(F185="","",IF(AND(N(E185)&gt;0,E185&lt;=Sources!$C$14,F185&gt;L185),"! Over the cap",IF(I185="","! Not protected yet",IF(I185-G185&gt;Sources!$C$6,"! Protected after 30 days",IF(OR(J185="",J185-G185&gt;Sources!$C$7),"! Information not logged in 30 days","✓ Protected in time")))))</f>
      </c>
      <c r="N185" s="42"/>
      <c r="O185" s="43"/>
      <c r="P185" s="36">
        <f>IF(O185="","",ROUND(F185-O185,2))</f>
      </c>
    </row>
    <row r="186" ht="18" customHeight="1" spans="2:16" x14ac:dyDescent="0.25">
      <c r="B186" s="24"/>
      <c r="C186" s="24"/>
      <c r="D186" s="42"/>
      <c r="E186" s="43"/>
      <c r="F186" s="43"/>
      <c r="G186" s="42"/>
      <c r="H186" s="24"/>
      <c r="I186" s="42"/>
      <c r="J186" s="42"/>
      <c r="K186" s="44">
        <f>IF(G186="","",G186+Sources!$C$6)</f>
      </c>
      <c r="L186" s="36">
        <f>IF(OR(N(E186)=0,E186&gt;Sources!$C$14),"",ROUND(E186/Sources!$C$12*IF(E186&lt;Sources!$C$11,Sources!$C$9,Sources!$C$10),2))</f>
      </c>
      <c r="M186" s="45">
        <f>IF(F186="","",IF(AND(N(E186)&gt;0,E186&lt;=Sources!$C$14,F186&gt;L186),"! Over the cap",IF(I186="","! Not protected yet",IF(I186-G186&gt;Sources!$C$6,"! Protected after 30 days",IF(OR(J186="",J186-G186&gt;Sources!$C$7),"! Information not logged in 30 days","✓ Protected in time")))))</f>
      </c>
      <c r="N186" s="42"/>
      <c r="O186" s="43"/>
      <c r="P186" s="36">
        <f>IF(O186="","",ROUND(F186-O186,2))</f>
      </c>
    </row>
    <row r="187" ht="18" customHeight="1" spans="2:16" x14ac:dyDescent="0.25">
      <c r="B187" s="24"/>
      <c r="C187" s="24"/>
      <c r="D187" s="42"/>
      <c r="E187" s="43"/>
      <c r="F187" s="43"/>
      <c r="G187" s="42"/>
      <c r="H187" s="24"/>
      <c r="I187" s="42"/>
      <c r="J187" s="42"/>
      <c r="K187" s="44">
        <f>IF(G187="","",G187+Sources!$C$6)</f>
      </c>
      <c r="L187" s="36">
        <f>IF(OR(N(E187)=0,E187&gt;Sources!$C$14),"",ROUND(E187/Sources!$C$12*IF(E187&lt;Sources!$C$11,Sources!$C$9,Sources!$C$10),2))</f>
      </c>
      <c r="M187" s="45">
        <f>IF(F187="","",IF(AND(N(E187)&gt;0,E187&lt;=Sources!$C$14,F187&gt;L187),"! Over the cap",IF(I187="","! Not protected yet",IF(I187-G187&gt;Sources!$C$6,"! Protected after 30 days",IF(OR(J187="",J187-G187&gt;Sources!$C$7),"! Information not logged in 30 days","✓ Protected in time")))))</f>
      </c>
      <c r="N187" s="42"/>
      <c r="O187" s="43"/>
      <c r="P187" s="36">
        <f>IF(O187="","",ROUND(F187-O187,2))</f>
      </c>
    </row>
    <row r="188" ht="18" customHeight="1" spans="2:16" x14ac:dyDescent="0.25">
      <c r="B188" s="24"/>
      <c r="C188" s="24"/>
      <c r="D188" s="42"/>
      <c r="E188" s="43"/>
      <c r="F188" s="43"/>
      <c r="G188" s="42"/>
      <c r="H188" s="24"/>
      <c r="I188" s="42"/>
      <c r="J188" s="42"/>
      <c r="K188" s="44">
        <f>IF(G188="","",G188+Sources!$C$6)</f>
      </c>
      <c r="L188" s="36">
        <f>IF(OR(N(E188)=0,E188&gt;Sources!$C$14),"",ROUND(E188/Sources!$C$12*IF(E188&lt;Sources!$C$11,Sources!$C$9,Sources!$C$10),2))</f>
      </c>
      <c r="M188" s="45">
        <f>IF(F188="","",IF(AND(N(E188)&gt;0,E188&lt;=Sources!$C$14,F188&gt;L188),"! Over the cap",IF(I188="","! Not protected yet",IF(I188-G188&gt;Sources!$C$6,"! Protected after 30 days",IF(OR(J188="",J188-G188&gt;Sources!$C$7),"! Information not logged in 30 days","✓ Protected in time")))))</f>
      </c>
      <c r="N188" s="42"/>
      <c r="O188" s="43"/>
      <c r="P188" s="36">
        <f>IF(O188="","",ROUND(F188-O188,2))</f>
      </c>
    </row>
    <row r="189" ht="18" customHeight="1" spans="2:16" x14ac:dyDescent="0.25">
      <c r="B189" s="24"/>
      <c r="C189" s="24"/>
      <c r="D189" s="42"/>
      <c r="E189" s="43"/>
      <c r="F189" s="43"/>
      <c r="G189" s="42"/>
      <c r="H189" s="24"/>
      <c r="I189" s="42"/>
      <c r="J189" s="42"/>
      <c r="K189" s="44">
        <f>IF(G189="","",G189+Sources!$C$6)</f>
      </c>
      <c r="L189" s="36">
        <f>IF(OR(N(E189)=0,E189&gt;Sources!$C$14),"",ROUND(E189/Sources!$C$12*IF(E189&lt;Sources!$C$11,Sources!$C$9,Sources!$C$10),2))</f>
      </c>
      <c r="M189" s="45">
        <f>IF(F189="","",IF(AND(N(E189)&gt;0,E189&lt;=Sources!$C$14,F189&gt;L189),"! Over the cap",IF(I189="","! Not protected yet",IF(I189-G189&gt;Sources!$C$6,"! Protected after 30 days",IF(OR(J189="",J189-G189&gt;Sources!$C$7),"! Information not logged in 30 days","✓ Protected in time")))))</f>
      </c>
      <c r="N189" s="42"/>
      <c r="O189" s="43"/>
      <c r="P189" s="36">
        <f>IF(O189="","",ROUND(F189-O189,2))</f>
      </c>
    </row>
    <row r="190" ht="18" customHeight="1" spans="2:16" x14ac:dyDescent="0.25">
      <c r="B190" s="24"/>
      <c r="C190" s="24"/>
      <c r="D190" s="42"/>
      <c r="E190" s="43"/>
      <c r="F190" s="43"/>
      <c r="G190" s="42"/>
      <c r="H190" s="24"/>
      <c r="I190" s="42"/>
      <c r="J190" s="42"/>
      <c r="K190" s="44">
        <f>IF(G190="","",G190+Sources!$C$6)</f>
      </c>
      <c r="L190" s="36">
        <f>IF(OR(N(E190)=0,E190&gt;Sources!$C$14),"",ROUND(E190/Sources!$C$12*IF(E190&lt;Sources!$C$11,Sources!$C$9,Sources!$C$10),2))</f>
      </c>
      <c r="M190" s="45">
        <f>IF(F190="","",IF(AND(N(E190)&gt;0,E190&lt;=Sources!$C$14,F190&gt;L190),"! Over the cap",IF(I190="","! Not protected yet",IF(I190-G190&gt;Sources!$C$6,"! Protected after 30 days",IF(OR(J190="",J190-G190&gt;Sources!$C$7),"! Information not logged in 30 days","✓ Protected in time")))))</f>
      </c>
      <c r="N190" s="42"/>
      <c r="O190" s="43"/>
      <c r="P190" s="36">
        <f>IF(O190="","",ROUND(F190-O190,2))</f>
      </c>
    </row>
    <row r="191" ht="18" customHeight="1" spans="2:16" x14ac:dyDescent="0.25">
      <c r="B191" s="24"/>
      <c r="C191" s="24"/>
      <c r="D191" s="42"/>
      <c r="E191" s="43"/>
      <c r="F191" s="43"/>
      <c r="G191" s="42"/>
      <c r="H191" s="24"/>
      <c r="I191" s="42"/>
      <c r="J191" s="42"/>
      <c r="K191" s="44">
        <f>IF(G191="","",G191+Sources!$C$6)</f>
      </c>
      <c r="L191" s="36">
        <f>IF(OR(N(E191)=0,E191&gt;Sources!$C$14),"",ROUND(E191/Sources!$C$12*IF(E191&lt;Sources!$C$11,Sources!$C$9,Sources!$C$10),2))</f>
      </c>
      <c r="M191" s="45">
        <f>IF(F191="","",IF(AND(N(E191)&gt;0,E191&lt;=Sources!$C$14,F191&gt;L191),"! Over the cap",IF(I191="","! Not protected yet",IF(I191-G191&gt;Sources!$C$6,"! Protected after 30 days",IF(OR(J191="",J191-G191&gt;Sources!$C$7),"! Information not logged in 30 days","✓ Protected in time")))))</f>
      </c>
      <c r="N191" s="42"/>
      <c r="O191" s="43"/>
      <c r="P191" s="36">
        <f>IF(O191="","",ROUND(F191-O191,2))</f>
      </c>
    </row>
    <row r="192" ht="18" customHeight="1" spans="2:16" x14ac:dyDescent="0.25">
      <c r="B192" s="24"/>
      <c r="C192" s="24"/>
      <c r="D192" s="42"/>
      <c r="E192" s="43"/>
      <c r="F192" s="43"/>
      <c r="G192" s="42"/>
      <c r="H192" s="24"/>
      <c r="I192" s="42"/>
      <c r="J192" s="42"/>
      <c r="K192" s="44">
        <f>IF(G192="","",G192+Sources!$C$6)</f>
      </c>
      <c r="L192" s="36">
        <f>IF(OR(N(E192)=0,E192&gt;Sources!$C$14),"",ROUND(E192/Sources!$C$12*IF(E192&lt;Sources!$C$11,Sources!$C$9,Sources!$C$10),2))</f>
      </c>
      <c r="M192" s="45">
        <f>IF(F192="","",IF(AND(N(E192)&gt;0,E192&lt;=Sources!$C$14,F192&gt;L192),"! Over the cap",IF(I192="","! Not protected yet",IF(I192-G192&gt;Sources!$C$6,"! Protected after 30 days",IF(OR(J192="",J192-G192&gt;Sources!$C$7),"! Information not logged in 30 days","✓ Protected in time")))))</f>
      </c>
      <c r="N192" s="42"/>
      <c r="O192" s="43"/>
      <c r="P192" s="36">
        <f>IF(O192="","",ROUND(F192-O192,2))</f>
      </c>
    </row>
    <row r="193" ht="18" customHeight="1" spans="2:16" x14ac:dyDescent="0.25">
      <c r="B193" s="24"/>
      <c r="C193" s="24"/>
      <c r="D193" s="42"/>
      <c r="E193" s="43"/>
      <c r="F193" s="43"/>
      <c r="G193" s="42"/>
      <c r="H193" s="24"/>
      <c r="I193" s="42"/>
      <c r="J193" s="42"/>
      <c r="K193" s="44">
        <f>IF(G193="","",G193+Sources!$C$6)</f>
      </c>
      <c r="L193" s="36">
        <f>IF(OR(N(E193)=0,E193&gt;Sources!$C$14),"",ROUND(E193/Sources!$C$12*IF(E193&lt;Sources!$C$11,Sources!$C$9,Sources!$C$10),2))</f>
      </c>
      <c r="M193" s="45">
        <f>IF(F193="","",IF(AND(N(E193)&gt;0,E193&lt;=Sources!$C$14,F193&gt;L193),"! Over the cap",IF(I193="","! Not protected yet",IF(I193-G193&gt;Sources!$C$6,"! Protected after 30 days",IF(OR(J193="",J193-G193&gt;Sources!$C$7),"! Information not logged in 30 days","✓ Protected in time")))))</f>
      </c>
      <c r="N193" s="42"/>
      <c r="O193" s="43"/>
      <c r="P193" s="36">
        <f>IF(O193="","",ROUND(F193-O193,2))</f>
      </c>
    </row>
    <row r="194" ht="18" customHeight="1" spans="2:16" x14ac:dyDescent="0.25">
      <c r="B194" s="24"/>
      <c r="C194" s="24"/>
      <c r="D194" s="42"/>
      <c r="E194" s="43"/>
      <c r="F194" s="43"/>
      <c r="G194" s="42"/>
      <c r="H194" s="24"/>
      <c r="I194" s="42"/>
      <c r="J194" s="42"/>
      <c r="K194" s="44">
        <f>IF(G194="","",G194+Sources!$C$6)</f>
      </c>
      <c r="L194" s="36">
        <f>IF(OR(N(E194)=0,E194&gt;Sources!$C$14),"",ROUND(E194/Sources!$C$12*IF(E194&lt;Sources!$C$11,Sources!$C$9,Sources!$C$10),2))</f>
      </c>
      <c r="M194" s="45">
        <f>IF(F194="","",IF(AND(N(E194)&gt;0,E194&lt;=Sources!$C$14,F194&gt;L194),"! Over the cap",IF(I194="","! Not protected yet",IF(I194-G194&gt;Sources!$C$6,"! Protected after 30 days",IF(OR(J194="",J194-G194&gt;Sources!$C$7),"! Information not logged in 30 days","✓ Protected in time")))))</f>
      </c>
      <c r="N194" s="42"/>
      <c r="O194" s="43"/>
      <c r="P194" s="36">
        <f>IF(O194="","",ROUND(F194-O194,2))</f>
      </c>
    </row>
    <row r="195" ht="18" customHeight="1" spans="2:16" x14ac:dyDescent="0.25">
      <c r="B195" s="24"/>
      <c r="C195" s="24"/>
      <c r="D195" s="42"/>
      <c r="E195" s="43"/>
      <c r="F195" s="43"/>
      <c r="G195" s="42"/>
      <c r="H195" s="24"/>
      <c r="I195" s="42"/>
      <c r="J195" s="42"/>
      <c r="K195" s="44">
        <f>IF(G195="","",G195+Sources!$C$6)</f>
      </c>
      <c r="L195" s="36">
        <f>IF(OR(N(E195)=0,E195&gt;Sources!$C$14),"",ROUND(E195/Sources!$C$12*IF(E195&lt;Sources!$C$11,Sources!$C$9,Sources!$C$10),2))</f>
      </c>
      <c r="M195" s="45">
        <f>IF(F195="","",IF(AND(N(E195)&gt;0,E195&lt;=Sources!$C$14,F195&gt;L195),"! Over the cap",IF(I195="","! Not protected yet",IF(I195-G195&gt;Sources!$C$6,"! Protected after 30 days",IF(OR(J195="",J195-G195&gt;Sources!$C$7),"! Information not logged in 30 days","✓ Protected in time")))))</f>
      </c>
      <c r="N195" s="42"/>
      <c r="O195" s="43"/>
      <c r="P195" s="36">
        <f>IF(O195="","",ROUND(F195-O195,2))</f>
      </c>
    </row>
    <row r="196" ht="18" customHeight="1" spans="2:16" x14ac:dyDescent="0.25">
      <c r="B196" s="24"/>
      <c r="C196" s="24"/>
      <c r="D196" s="42"/>
      <c r="E196" s="43"/>
      <c r="F196" s="43"/>
      <c r="G196" s="42"/>
      <c r="H196" s="24"/>
      <c r="I196" s="42"/>
      <c r="J196" s="42"/>
      <c r="K196" s="44">
        <f>IF(G196="","",G196+Sources!$C$6)</f>
      </c>
      <c r="L196" s="36">
        <f>IF(OR(N(E196)=0,E196&gt;Sources!$C$14),"",ROUND(E196/Sources!$C$12*IF(E196&lt;Sources!$C$11,Sources!$C$9,Sources!$C$10),2))</f>
      </c>
      <c r="M196" s="45">
        <f>IF(F196="","",IF(AND(N(E196)&gt;0,E196&lt;=Sources!$C$14,F196&gt;L196),"! Over the cap",IF(I196="","! Not protected yet",IF(I196-G196&gt;Sources!$C$6,"! Protected after 30 days",IF(OR(J196="",J196-G196&gt;Sources!$C$7),"! Information not logged in 30 days","✓ Protected in time")))))</f>
      </c>
      <c r="N196" s="42"/>
      <c r="O196" s="43"/>
      <c r="P196" s="36">
        <f>IF(O196="","",ROUND(F196-O196,2))</f>
      </c>
    </row>
    <row r="197" ht="18" customHeight="1" spans="2:16" x14ac:dyDescent="0.25">
      <c r="B197" s="24"/>
      <c r="C197" s="24"/>
      <c r="D197" s="42"/>
      <c r="E197" s="43"/>
      <c r="F197" s="43"/>
      <c r="G197" s="42"/>
      <c r="H197" s="24"/>
      <c r="I197" s="42"/>
      <c r="J197" s="42"/>
      <c r="K197" s="44">
        <f>IF(G197="","",G197+Sources!$C$6)</f>
      </c>
      <c r="L197" s="36">
        <f>IF(OR(N(E197)=0,E197&gt;Sources!$C$14),"",ROUND(E197/Sources!$C$12*IF(E197&lt;Sources!$C$11,Sources!$C$9,Sources!$C$10),2))</f>
      </c>
      <c r="M197" s="45">
        <f>IF(F197="","",IF(AND(N(E197)&gt;0,E197&lt;=Sources!$C$14,F197&gt;L197),"! Over the cap",IF(I197="","! Not protected yet",IF(I197-G197&gt;Sources!$C$6,"! Protected after 30 days",IF(OR(J197="",J197-G197&gt;Sources!$C$7),"! Information not logged in 30 days","✓ Protected in time")))))</f>
      </c>
      <c r="N197" s="42"/>
      <c r="O197" s="43"/>
      <c r="P197" s="36">
        <f>IF(O197="","",ROUND(F197-O197,2))</f>
      </c>
    </row>
    <row r="198" ht="18" customHeight="1" spans="2:16" x14ac:dyDescent="0.25">
      <c r="B198" s="24"/>
      <c r="C198" s="24"/>
      <c r="D198" s="42"/>
      <c r="E198" s="43"/>
      <c r="F198" s="43"/>
      <c r="G198" s="42"/>
      <c r="H198" s="24"/>
      <c r="I198" s="42"/>
      <c r="J198" s="42"/>
      <c r="K198" s="44">
        <f>IF(G198="","",G198+Sources!$C$6)</f>
      </c>
      <c r="L198" s="36">
        <f>IF(OR(N(E198)=0,E198&gt;Sources!$C$14),"",ROUND(E198/Sources!$C$12*IF(E198&lt;Sources!$C$11,Sources!$C$9,Sources!$C$10),2))</f>
      </c>
      <c r="M198" s="45">
        <f>IF(F198="","",IF(AND(N(E198)&gt;0,E198&lt;=Sources!$C$14,F198&gt;L198),"! Over the cap",IF(I198="","! Not protected yet",IF(I198-G198&gt;Sources!$C$6,"! Protected after 30 days",IF(OR(J198="",J198-G198&gt;Sources!$C$7),"! Information not logged in 30 days","✓ Protected in time")))))</f>
      </c>
      <c r="N198" s="42"/>
      <c r="O198" s="43"/>
      <c r="P198" s="36">
        <f>IF(O198="","",ROUND(F198-O198,2))</f>
      </c>
    </row>
    <row r="199" ht="18" customHeight="1" spans="2:16" x14ac:dyDescent="0.25">
      <c r="B199" s="24"/>
      <c r="C199" s="24"/>
      <c r="D199" s="42"/>
      <c r="E199" s="43"/>
      <c r="F199" s="43"/>
      <c r="G199" s="42"/>
      <c r="H199" s="24"/>
      <c r="I199" s="42"/>
      <c r="J199" s="42"/>
      <c r="K199" s="44">
        <f>IF(G199="","",G199+Sources!$C$6)</f>
      </c>
      <c r="L199" s="36">
        <f>IF(OR(N(E199)=0,E199&gt;Sources!$C$14),"",ROUND(E199/Sources!$C$12*IF(E199&lt;Sources!$C$11,Sources!$C$9,Sources!$C$10),2))</f>
      </c>
      <c r="M199" s="45">
        <f>IF(F199="","",IF(AND(N(E199)&gt;0,E199&lt;=Sources!$C$14,F199&gt;L199),"! Over the cap",IF(I199="","! Not protected yet",IF(I199-G199&gt;Sources!$C$6,"! Protected after 30 days",IF(OR(J199="",J199-G199&gt;Sources!$C$7),"! Information not logged in 30 days","✓ Protected in time")))))</f>
      </c>
      <c r="N199" s="42"/>
      <c r="O199" s="43"/>
      <c r="P199" s="36">
        <f>IF(O199="","",ROUND(F199-O199,2))</f>
      </c>
    </row>
    <row r="200" ht="18" customHeight="1" spans="2:16" x14ac:dyDescent="0.25">
      <c r="B200" s="24"/>
      <c r="C200" s="24"/>
      <c r="D200" s="42"/>
      <c r="E200" s="43"/>
      <c r="F200" s="43"/>
      <c r="G200" s="42"/>
      <c r="H200" s="24"/>
      <c r="I200" s="42"/>
      <c r="J200" s="42"/>
      <c r="K200" s="44">
        <f>IF(G200="","",G200+Sources!$C$6)</f>
      </c>
      <c r="L200" s="36">
        <f>IF(OR(N(E200)=0,E200&gt;Sources!$C$14),"",ROUND(E200/Sources!$C$12*IF(E200&lt;Sources!$C$11,Sources!$C$9,Sources!$C$10),2))</f>
      </c>
      <c r="M200" s="45">
        <f>IF(F200="","",IF(AND(N(E200)&gt;0,E200&lt;=Sources!$C$14,F200&gt;L200),"! Over the cap",IF(I200="","! Not protected yet",IF(I200-G200&gt;Sources!$C$6,"! Protected after 30 days",IF(OR(J200="",J200-G200&gt;Sources!$C$7),"! Information not logged in 30 days","✓ Protected in time")))))</f>
      </c>
      <c r="N200" s="42"/>
      <c r="O200" s="43"/>
      <c r="P200" s="36">
        <f>IF(O200="","",ROUND(F200-O200,2))</f>
      </c>
    </row>
    <row r="201" ht="18" customHeight="1" spans="2:16" x14ac:dyDescent="0.25">
      <c r="B201" s="24"/>
      <c r="C201" s="24"/>
      <c r="D201" s="42"/>
      <c r="E201" s="43"/>
      <c r="F201" s="43"/>
      <c r="G201" s="42"/>
      <c r="H201" s="24"/>
      <c r="I201" s="42"/>
      <c r="J201" s="42"/>
      <c r="K201" s="44">
        <f>IF(G201="","",G201+Sources!$C$6)</f>
      </c>
      <c r="L201" s="36">
        <f>IF(OR(N(E201)=0,E201&gt;Sources!$C$14),"",ROUND(E201/Sources!$C$12*IF(E201&lt;Sources!$C$11,Sources!$C$9,Sources!$C$10),2))</f>
      </c>
      <c r="M201" s="45">
        <f>IF(F201="","",IF(AND(N(E201)&gt;0,E201&lt;=Sources!$C$14,F201&gt;L201),"! Over the cap",IF(I201="","! Not protected yet",IF(I201-G201&gt;Sources!$C$6,"! Protected after 30 days",IF(OR(J201="",J201-G201&gt;Sources!$C$7),"! Information not logged in 30 days","✓ Protected in time")))))</f>
      </c>
      <c r="N201" s="42"/>
      <c r="O201" s="43"/>
      <c r="P201" s="36">
        <f>IF(O201="","",ROUND(F201-O201,2))</f>
      </c>
    </row>
    <row r="202" ht="18" customHeight="1" spans="2:16" x14ac:dyDescent="0.25">
      <c r="B202" s="24"/>
      <c r="C202" s="24"/>
      <c r="D202" s="42"/>
      <c r="E202" s="43"/>
      <c r="F202" s="43"/>
      <c r="G202" s="42"/>
      <c r="H202" s="24"/>
      <c r="I202" s="42"/>
      <c r="J202" s="42"/>
      <c r="K202" s="44">
        <f>IF(G202="","",G202+Sources!$C$6)</f>
      </c>
      <c r="L202" s="36">
        <f>IF(OR(N(E202)=0,E202&gt;Sources!$C$14),"",ROUND(E202/Sources!$C$12*IF(E202&lt;Sources!$C$11,Sources!$C$9,Sources!$C$10),2))</f>
      </c>
      <c r="M202" s="45">
        <f>IF(F202="","",IF(AND(N(E202)&gt;0,E202&lt;=Sources!$C$14,F202&gt;L202),"! Over the cap",IF(I202="","! Not protected yet",IF(I202-G202&gt;Sources!$C$6,"! Protected after 30 days",IF(OR(J202="",J202-G202&gt;Sources!$C$7),"! Information not logged in 30 days","✓ Protected in time")))))</f>
      </c>
      <c r="N202" s="42"/>
      <c r="O202" s="43"/>
      <c r="P202" s="36">
        <f>IF(O202="","",ROUND(F202-O202,2))</f>
      </c>
    </row>
    <row r="203" ht="18" customHeight="1" spans="2:16" x14ac:dyDescent="0.25">
      <c r="B203" s="24"/>
      <c r="C203" s="24"/>
      <c r="D203" s="42"/>
      <c r="E203" s="43"/>
      <c r="F203" s="43"/>
      <c r="G203" s="42"/>
      <c r="H203" s="24"/>
      <c r="I203" s="42"/>
      <c r="J203" s="42"/>
      <c r="K203" s="44">
        <f>IF(G203="","",G203+Sources!$C$6)</f>
      </c>
      <c r="L203" s="36">
        <f>IF(OR(N(E203)=0,E203&gt;Sources!$C$14),"",ROUND(E203/Sources!$C$12*IF(E203&lt;Sources!$C$11,Sources!$C$9,Sources!$C$10),2))</f>
      </c>
      <c r="M203" s="45">
        <f>IF(F203="","",IF(AND(N(E203)&gt;0,E203&lt;=Sources!$C$14,F203&gt;L203),"! Over the cap",IF(I203="","! Not protected yet",IF(I203-G203&gt;Sources!$C$6,"! Protected after 30 days",IF(OR(J203="",J203-G203&gt;Sources!$C$7),"! Information not logged in 30 days","✓ Protected in time")))))</f>
      </c>
      <c r="N203" s="42"/>
      <c r="O203" s="43"/>
      <c r="P203" s="36">
        <f>IF(O203="","",ROUND(F203-O203,2))</f>
      </c>
    </row>
    <row r="204" ht="18" customHeight="1" spans="2:16" x14ac:dyDescent="0.25">
      <c r="B204" s="24"/>
      <c r="C204" s="24"/>
      <c r="D204" s="42"/>
      <c r="E204" s="43"/>
      <c r="F204" s="43"/>
      <c r="G204" s="42"/>
      <c r="H204" s="24"/>
      <c r="I204" s="42"/>
      <c r="J204" s="42"/>
      <c r="K204" s="44">
        <f>IF(G204="","",G204+Sources!$C$6)</f>
      </c>
      <c r="L204" s="36">
        <f>IF(OR(N(E204)=0,E204&gt;Sources!$C$14),"",ROUND(E204/Sources!$C$12*IF(E204&lt;Sources!$C$11,Sources!$C$9,Sources!$C$10),2))</f>
      </c>
      <c r="M204" s="45">
        <f>IF(F204="","",IF(AND(N(E204)&gt;0,E204&lt;=Sources!$C$14,F204&gt;L204),"! Over the cap",IF(I204="","! Not protected yet",IF(I204-G204&gt;Sources!$C$6,"! Protected after 30 days",IF(OR(J204="",J204-G204&gt;Sources!$C$7),"! Information not logged in 30 days","✓ Protected in time")))))</f>
      </c>
      <c r="N204" s="42"/>
      <c r="O204" s="43"/>
      <c r="P204" s="36">
        <f>IF(O204="","",ROUND(F204-O204,2))</f>
      </c>
    </row>
    <row r="205" ht="18" customHeight="1" spans="2:16" x14ac:dyDescent="0.25">
      <c r="B205" s="24"/>
      <c r="C205" s="24"/>
      <c r="D205" s="42"/>
      <c r="E205" s="43"/>
      <c r="F205" s="43"/>
      <c r="G205" s="42"/>
      <c r="H205" s="24"/>
      <c r="I205" s="42"/>
      <c r="J205" s="42"/>
      <c r="K205" s="44">
        <f>IF(G205="","",G205+Sources!$C$6)</f>
      </c>
      <c r="L205" s="36">
        <f>IF(OR(N(E205)=0,E205&gt;Sources!$C$14),"",ROUND(E205/Sources!$C$12*IF(E205&lt;Sources!$C$11,Sources!$C$9,Sources!$C$10),2))</f>
      </c>
      <c r="M205" s="45">
        <f>IF(F205="","",IF(AND(N(E205)&gt;0,E205&lt;=Sources!$C$14,F205&gt;L205),"! Over the cap",IF(I205="","! Not protected yet",IF(I205-G205&gt;Sources!$C$6,"! Protected after 30 days",IF(OR(J205="",J205-G205&gt;Sources!$C$7),"! Information not logged in 30 days","✓ Protected in time")))))</f>
      </c>
      <c r="N205" s="42"/>
      <c r="O205" s="43"/>
      <c r="P205" s="36">
        <f>IF(O205="","",ROUND(F205-O205,2))</f>
      </c>
    </row>
    <row r="206" ht="18" customHeight="1" spans="2:16" x14ac:dyDescent="0.25">
      <c r="B206" s="24"/>
      <c r="C206" s="24"/>
      <c r="D206" s="42"/>
      <c r="E206" s="43"/>
      <c r="F206" s="43"/>
      <c r="G206" s="42"/>
      <c r="H206" s="24"/>
      <c r="I206" s="42"/>
      <c r="J206" s="42"/>
      <c r="K206" s="44">
        <f>IF(G206="","",G206+Sources!$C$6)</f>
      </c>
      <c r="L206" s="36">
        <f>IF(OR(N(E206)=0,E206&gt;Sources!$C$14),"",ROUND(E206/Sources!$C$12*IF(E206&lt;Sources!$C$11,Sources!$C$9,Sources!$C$10),2))</f>
      </c>
      <c r="M206" s="45">
        <f>IF(F206="","",IF(AND(N(E206)&gt;0,E206&lt;=Sources!$C$14,F206&gt;L206),"! Over the cap",IF(I206="","! Not protected yet",IF(I206-G206&gt;Sources!$C$6,"! Protected after 30 days",IF(OR(J206="",J206-G206&gt;Sources!$C$7),"! Information not logged in 30 days","✓ Protected in time")))))</f>
      </c>
      <c r="N206" s="42"/>
      <c r="O206" s="43"/>
      <c r="P206" s="36">
        <f>IF(O206="","",ROUND(F206-O206,2))</f>
      </c>
    </row>
    <row r="207" ht="18" customHeight="1" spans="2:16" x14ac:dyDescent="0.25">
      <c r="B207" s="24"/>
      <c r="C207" s="24"/>
      <c r="D207" s="42"/>
      <c r="E207" s="43"/>
      <c r="F207" s="43"/>
      <c r="G207" s="42"/>
      <c r="H207" s="24"/>
      <c r="I207" s="42"/>
      <c r="J207" s="42"/>
      <c r="K207" s="44">
        <f>IF(G207="","",G207+Sources!$C$6)</f>
      </c>
      <c r="L207" s="36">
        <f>IF(OR(N(E207)=0,E207&gt;Sources!$C$14),"",ROUND(E207/Sources!$C$12*IF(E207&lt;Sources!$C$11,Sources!$C$9,Sources!$C$10),2))</f>
      </c>
      <c r="M207" s="45">
        <f>IF(F207="","",IF(AND(N(E207)&gt;0,E207&lt;=Sources!$C$14,F207&gt;L207),"! Over the cap",IF(I207="","! Not protected yet",IF(I207-G207&gt;Sources!$C$6,"! Protected after 30 days",IF(OR(J207="",J207-G207&gt;Sources!$C$7),"! Information not logged in 30 days","✓ Protected in time")))))</f>
      </c>
      <c r="N207" s="42"/>
      <c r="O207" s="43"/>
      <c r="P207" s="36">
        <f>IF(O207="","",ROUND(F207-O207,2))</f>
      </c>
    </row>
    <row r="208" ht="18" customHeight="1" spans="2:16" x14ac:dyDescent="0.25">
      <c r="B208" s="24"/>
      <c r="C208" s="24"/>
      <c r="D208" s="42"/>
      <c r="E208" s="43"/>
      <c r="F208" s="43"/>
      <c r="G208" s="42"/>
      <c r="H208" s="24"/>
      <c r="I208" s="42"/>
      <c r="J208" s="42"/>
      <c r="K208" s="44">
        <f>IF(G208="","",G208+Sources!$C$6)</f>
      </c>
      <c r="L208" s="36">
        <f>IF(OR(N(E208)=0,E208&gt;Sources!$C$14),"",ROUND(E208/Sources!$C$12*IF(E208&lt;Sources!$C$11,Sources!$C$9,Sources!$C$10),2))</f>
      </c>
      <c r="M208" s="45">
        <f>IF(F208="","",IF(AND(N(E208)&gt;0,E208&lt;=Sources!$C$14,F208&gt;L208),"! Over the cap",IF(I208="","! Not protected yet",IF(I208-G208&gt;Sources!$C$6,"! Protected after 30 days",IF(OR(J208="",J208-G208&gt;Sources!$C$7),"! Information not logged in 30 days","✓ Protected in time")))))</f>
      </c>
      <c r="N208" s="42"/>
      <c r="O208" s="43"/>
      <c r="P208" s="36">
        <f>IF(O208="","",ROUND(F208-O208,2))</f>
      </c>
    </row>
    <row r="209" ht="18" customHeight="1" spans="2:16" x14ac:dyDescent="0.25">
      <c r="B209" s="24"/>
      <c r="C209" s="24"/>
      <c r="D209" s="42"/>
      <c r="E209" s="43"/>
      <c r="F209" s="43"/>
      <c r="G209" s="42"/>
      <c r="H209" s="24"/>
      <c r="I209" s="42"/>
      <c r="J209" s="42"/>
      <c r="K209" s="44">
        <f>IF(G209="","",G209+Sources!$C$6)</f>
      </c>
      <c r="L209" s="36">
        <f>IF(OR(N(E209)=0,E209&gt;Sources!$C$14),"",ROUND(E209/Sources!$C$12*IF(E209&lt;Sources!$C$11,Sources!$C$9,Sources!$C$10),2))</f>
      </c>
      <c r="M209" s="45">
        <f>IF(F209="","",IF(AND(N(E209)&gt;0,E209&lt;=Sources!$C$14,F209&gt;L209),"! Over the cap",IF(I209="","! Not protected yet",IF(I209-G209&gt;Sources!$C$6,"! Protected after 30 days",IF(OR(J209="",J209-G209&gt;Sources!$C$7),"! Information not logged in 30 days","✓ Protected in time")))))</f>
      </c>
      <c r="N209" s="42"/>
      <c r="O209" s="43"/>
      <c r="P209" s="36">
        <f>IF(O209="","",ROUND(F209-O209,2))</f>
      </c>
    </row>
    <row r="210" ht="18" customHeight="1" spans="2:16" x14ac:dyDescent="0.25">
      <c r="B210" s="24"/>
      <c r="C210" s="24"/>
      <c r="D210" s="42"/>
      <c r="E210" s="43"/>
      <c r="F210" s="43"/>
      <c r="G210" s="42"/>
      <c r="H210" s="24"/>
      <c r="I210" s="42"/>
      <c r="J210" s="42"/>
      <c r="K210" s="44">
        <f>IF(G210="","",G210+Sources!$C$6)</f>
      </c>
      <c r="L210" s="36">
        <f>IF(OR(N(E210)=0,E210&gt;Sources!$C$14),"",ROUND(E210/Sources!$C$12*IF(E210&lt;Sources!$C$11,Sources!$C$9,Sources!$C$10),2))</f>
      </c>
      <c r="M210" s="45">
        <f>IF(F210="","",IF(AND(N(E210)&gt;0,E210&lt;=Sources!$C$14,F210&gt;L210),"! Over the cap",IF(I210="","! Not protected yet",IF(I210-G210&gt;Sources!$C$6,"! Protected after 30 days",IF(OR(J210="",J210-G210&gt;Sources!$C$7),"! Information not logged in 30 days","✓ Protected in time")))))</f>
      </c>
      <c r="N210" s="42"/>
      <c r="O210" s="43"/>
      <c r="P210" s="36">
        <f>IF(O210="","",ROUND(F210-O210,2))</f>
      </c>
    </row>
    <row r="211" ht="18" customHeight="1" spans="2:16" x14ac:dyDescent="0.25">
      <c r="B211" s="24"/>
      <c r="C211" s="24"/>
      <c r="D211" s="42"/>
      <c r="E211" s="43"/>
      <c r="F211" s="43"/>
      <c r="G211" s="42"/>
      <c r="H211" s="24"/>
      <c r="I211" s="42"/>
      <c r="J211" s="42"/>
      <c r="K211" s="44">
        <f>IF(G211="","",G211+Sources!$C$6)</f>
      </c>
      <c r="L211" s="36">
        <f>IF(OR(N(E211)=0,E211&gt;Sources!$C$14),"",ROUND(E211/Sources!$C$12*IF(E211&lt;Sources!$C$11,Sources!$C$9,Sources!$C$10),2))</f>
      </c>
      <c r="M211" s="45">
        <f>IF(F211="","",IF(AND(N(E211)&gt;0,E211&lt;=Sources!$C$14,F211&gt;L211),"! Over the cap",IF(I211="","! Not protected yet",IF(I211-G211&gt;Sources!$C$6,"! Protected after 30 days",IF(OR(J211="",J211-G211&gt;Sources!$C$7),"! Information not logged in 30 days","✓ Protected in time")))))</f>
      </c>
      <c r="N211" s="42"/>
      <c r="O211" s="43"/>
      <c r="P211" s="36">
        <f>IF(O211="","",ROUND(F211-O211,2))</f>
      </c>
    </row>
    <row r="212" ht="18" customHeight="1" spans="2:16" x14ac:dyDescent="0.25">
      <c r="B212" s="24"/>
      <c r="C212" s="24"/>
      <c r="D212" s="42"/>
      <c r="E212" s="43"/>
      <c r="F212" s="43"/>
      <c r="G212" s="42"/>
      <c r="H212" s="24"/>
      <c r="I212" s="42"/>
      <c r="J212" s="42"/>
      <c r="K212" s="44">
        <f>IF(G212="","",G212+Sources!$C$6)</f>
      </c>
      <c r="L212" s="36">
        <f>IF(OR(N(E212)=0,E212&gt;Sources!$C$14),"",ROUND(E212/Sources!$C$12*IF(E212&lt;Sources!$C$11,Sources!$C$9,Sources!$C$10),2))</f>
      </c>
      <c r="M212" s="45">
        <f>IF(F212="","",IF(AND(N(E212)&gt;0,E212&lt;=Sources!$C$14,F212&gt;L212),"! Over the cap",IF(I212="","! Not protected yet",IF(I212-G212&gt;Sources!$C$6,"! Protected after 30 days",IF(OR(J212="",J212-G212&gt;Sources!$C$7),"! Information not logged in 30 days","✓ Protected in time")))))</f>
      </c>
      <c r="N212" s="42"/>
      <c r="O212" s="43"/>
      <c r="P212" s="36">
        <f>IF(O212="","",ROUND(F212-O212,2))</f>
      </c>
    </row>
    <row r="213" ht="18" customHeight="1" spans="2:16" x14ac:dyDescent="0.25">
      <c r="B213" s="24"/>
      <c r="C213" s="24"/>
      <c r="D213" s="42"/>
      <c r="E213" s="43"/>
      <c r="F213" s="43"/>
      <c r="G213" s="42"/>
      <c r="H213" s="24"/>
      <c r="I213" s="42"/>
      <c r="J213" s="42"/>
      <c r="K213" s="44">
        <f>IF(G213="","",G213+Sources!$C$6)</f>
      </c>
      <c r="L213" s="36">
        <f>IF(OR(N(E213)=0,E213&gt;Sources!$C$14),"",ROUND(E213/Sources!$C$12*IF(E213&lt;Sources!$C$11,Sources!$C$9,Sources!$C$10),2))</f>
      </c>
      <c r="M213" s="45">
        <f>IF(F213="","",IF(AND(N(E213)&gt;0,E213&lt;=Sources!$C$14,F213&gt;L213),"! Over the cap",IF(I213="","! Not protected yet",IF(I213-G213&gt;Sources!$C$6,"! Protected after 30 days",IF(OR(J213="",J213-G213&gt;Sources!$C$7),"! Information not logged in 30 days","✓ Protected in time")))))</f>
      </c>
      <c r="N213" s="42"/>
      <c r="O213" s="43"/>
      <c r="P213" s="36">
        <f>IF(O213="","",ROUND(F213-O213,2))</f>
      </c>
    </row>
    <row r="214" ht="18" customHeight="1" spans="2:16" x14ac:dyDescent="0.25">
      <c r="B214" s="24"/>
      <c r="C214" s="24"/>
      <c r="D214" s="42"/>
      <c r="E214" s="43"/>
      <c r="F214" s="43"/>
      <c r="G214" s="42"/>
      <c r="H214" s="24"/>
      <c r="I214" s="42"/>
      <c r="J214" s="42"/>
      <c r="K214" s="44">
        <f>IF(G214="","",G214+Sources!$C$6)</f>
      </c>
      <c r="L214" s="36">
        <f>IF(OR(N(E214)=0,E214&gt;Sources!$C$14),"",ROUND(E214/Sources!$C$12*IF(E214&lt;Sources!$C$11,Sources!$C$9,Sources!$C$10),2))</f>
      </c>
      <c r="M214" s="45">
        <f>IF(F214="","",IF(AND(N(E214)&gt;0,E214&lt;=Sources!$C$14,F214&gt;L214),"! Over the cap",IF(I214="","! Not protected yet",IF(I214-G214&gt;Sources!$C$6,"! Protected after 30 days",IF(OR(J214="",J214-G214&gt;Sources!$C$7),"! Information not logged in 30 days","✓ Protected in time")))))</f>
      </c>
      <c r="N214" s="42"/>
      <c r="O214" s="43"/>
      <c r="P214" s="36">
        <f>IF(O214="","",ROUND(F214-O214,2))</f>
      </c>
    </row>
    <row r="215" ht="18" customHeight="1" spans="2:16" x14ac:dyDescent="0.25">
      <c r="B215" s="24"/>
      <c r="C215" s="24"/>
      <c r="D215" s="42"/>
      <c r="E215" s="43"/>
      <c r="F215" s="43"/>
      <c r="G215" s="42"/>
      <c r="H215" s="24"/>
      <c r="I215" s="42"/>
      <c r="J215" s="42"/>
      <c r="K215" s="44">
        <f>IF(G215="","",G215+Sources!$C$6)</f>
      </c>
      <c r="L215" s="36">
        <f>IF(OR(N(E215)=0,E215&gt;Sources!$C$14),"",ROUND(E215/Sources!$C$12*IF(E215&lt;Sources!$C$11,Sources!$C$9,Sources!$C$10),2))</f>
      </c>
      <c r="M215" s="45">
        <f>IF(F215="","",IF(AND(N(E215)&gt;0,E215&lt;=Sources!$C$14,F215&gt;L215),"! Over the cap",IF(I215="","! Not protected yet",IF(I215-G215&gt;Sources!$C$6,"! Protected after 30 days",IF(OR(J215="",J215-G215&gt;Sources!$C$7),"! Information not logged in 30 days","✓ Protected in time")))))</f>
      </c>
      <c r="N215" s="42"/>
      <c r="O215" s="43"/>
      <c r="P215" s="36">
        <f>IF(O215="","",ROUND(F215-O215,2))</f>
      </c>
    </row>
    <row r="216" ht="18" customHeight="1" spans="2:16" x14ac:dyDescent="0.25">
      <c r="B216" s="24"/>
      <c r="C216" s="24"/>
      <c r="D216" s="42"/>
      <c r="E216" s="43"/>
      <c r="F216" s="43"/>
      <c r="G216" s="42"/>
      <c r="H216" s="24"/>
      <c r="I216" s="42"/>
      <c r="J216" s="42"/>
      <c r="K216" s="44">
        <f>IF(G216="","",G216+Sources!$C$6)</f>
      </c>
      <c r="L216" s="36">
        <f>IF(OR(N(E216)=0,E216&gt;Sources!$C$14),"",ROUND(E216/Sources!$C$12*IF(E216&lt;Sources!$C$11,Sources!$C$9,Sources!$C$10),2))</f>
      </c>
      <c r="M216" s="45">
        <f>IF(F216="","",IF(AND(N(E216)&gt;0,E216&lt;=Sources!$C$14,F216&gt;L216),"! Over the cap",IF(I216="","! Not protected yet",IF(I216-G216&gt;Sources!$C$6,"! Protected after 30 days",IF(OR(J216="",J216-G216&gt;Sources!$C$7),"! Information not logged in 30 days","✓ Protected in time")))))</f>
      </c>
      <c r="N216" s="42"/>
      <c r="O216" s="43"/>
      <c r="P216" s="36">
        <f>IF(O216="","",ROUND(F216-O216,2))</f>
      </c>
    </row>
    <row r="217" ht="18" customHeight="1" spans="2:16" x14ac:dyDescent="0.25">
      <c r="B217" s="24"/>
      <c r="C217" s="24"/>
      <c r="D217" s="42"/>
      <c r="E217" s="43"/>
      <c r="F217" s="43"/>
      <c r="G217" s="42"/>
      <c r="H217" s="24"/>
      <c r="I217" s="42"/>
      <c r="J217" s="42"/>
      <c r="K217" s="44">
        <f>IF(G217="","",G217+Sources!$C$6)</f>
      </c>
      <c r="L217" s="36">
        <f>IF(OR(N(E217)=0,E217&gt;Sources!$C$14),"",ROUND(E217/Sources!$C$12*IF(E217&lt;Sources!$C$11,Sources!$C$9,Sources!$C$10),2))</f>
      </c>
      <c r="M217" s="45">
        <f>IF(F217="","",IF(AND(N(E217)&gt;0,E217&lt;=Sources!$C$14,F217&gt;L217),"! Over the cap",IF(I217="","! Not protected yet",IF(I217-G217&gt;Sources!$C$6,"! Protected after 30 days",IF(OR(J217="",J217-G217&gt;Sources!$C$7),"! Information not logged in 30 days","✓ Protected in time")))))</f>
      </c>
      <c r="N217" s="42"/>
      <c r="O217" s="43"/>
      <c r="P217" s="36">
        <f>IF(O217="","",ROUND(F217-O217,2))</f>
      </c>
    </row>
    <row r="218" ht="18" customHeight="1" spans="2:16" x14ac:dyDescent="0.25">
      <c r="B218" s="24"/>
      <c r="C218" s="24"/>
      <c r="D218" s="42"/>
      <c r="E218" s="43"/>
      <c r="F218" s="43"/>
      <c r="G218" s="42"/>
      <c r="H218" s="24"/>
      <c r="I218" s="42"/>
      <c r="J218" s="42"/>
      <c r="K218" s="44">
        <f>IF(G218="","",G218+Sources!$C$6)</f>
      </c>
      <c r="L218" s="36">
        <f>IF(OR(N(E218)=0,E218&gt;Sources!$C$14),"",ROUND(E218/Sources!$C$12*IF(E218&lt;Sources!$C$11,Sources!$C$9,Sources!$C$10),2))</f>
      </c>
      <c r="M218" s="45">
        <f>IF(F218="","",IF(AND(N(E218)&gt;0,E218&lt;=Sources!$C$14,F218&gt;L218),"! Over the cap",IF(I218="","! Not protected yet",IF(I218-G218&gt;Sources!$C$6,"! Protected after 30 days",IF(OR(J218="",J218-G218&gt;Sources!$C$7),"! Information not logged in 30 days","✓ Protected in time")))))</f>
      </c>
      <c r="N218" s="42"/>
      <c r="O218" s="43"/>
      <c r="P218" s="36">
        <f>IF(O218="","",ROUND(F218-O218,2))</f>
      </c>
    </row>
    <row r="219" ht="18" customHeight="1" spans="2:16" x14ac:dyDescent="0.25">
      <c r="B219" s="24"/>
      <c r="C219" s="24"/>
      <c r="D219" s="42"/>
      <c r="E219" s="43"/>
      <c r="F219" s="43"/>
      <c r="G219" s="42"/>
      <c r="H219" s="24"/>
      <c r="I219" s="42"/>
      <c r="J219" s="42"/>
      <c r="K219" s="44">
        <f>IF(G219="","",G219+Sources!$C$6)</f>
      </c>
      <c r="L219" s="36">
        <f>IF(OR(N(E219)=0,E219&gt;Sources!$C$14),"",ROUND(E219/Sources!$C$12*IF(E219&lt;Sources!$C$11,Sources!$C$9,Sources!$C$10),2))</f>
      </c>
      <c r="M219" s="45">
        <f>IF(F219="","",IF(AND(N(E219)&gt;0,E219&lt;=Sources!$C$14,F219&gt;L219),"! Over the cap",IF(I219="","! Not protected yet",IF(I219-G219&gt;Sources!$C$6,"! Protected after 30 days",IF(OR(J219="",J219-G219&gt;Sources!$C$7),"! Information not logged in 30 days","✓ Protected in time")))))</f>
      </c>
      <c r="N219" s="42"/>
      <c r="O219" s="43"/>
      <c r="P219" s="36">
        <f>IF(O219="","",ROUND(F219-O219,2))</f>
      </c>
    </row>
    <row r="220" ht="18" customHeight="1" spans="2:16" x14ac:dyDescent="0.25">
      <c r="B220" s="24"/>
      <c r="C220" s="24"/>
      <c r="D220" s="42"/>
      <c r="E220" s="43"/>
      <c r="F220" s="43"/>
      <c r="G220" s="42"/>
      <c r="H220" s="24"/>
      <c r="I220" s="42"/>
      <c r="J220" s="42"/>
      <c r="K220" s="44">
        <f>IF(G220="","",G220+Sources!$C$6)</f>
      </c>
      <c r="L220" s="36">
        <f>IF(OR(N(E220)=0,E220&gt;Sources!$C$14),"",ROUND(E220/Sources!$C$12*IF(E220&lt;Sources!$C$11,Sources!$C$9,Sources!$C$10),2))</f>
      </c>
      <c r="M220" s="45">
        <f>IF(F220="","",IF(AND(N(E220)&gt;0,E220&lt;=Sources!$C$14,F220&gt;L220),"! Over the cap",IF(I220="","! Not protected yet",IF(I220-G220&gt;Sources!$C$6,"! Protected after 30 days",IF(OR(J220="",J220-G220&gt;Sources!$C$7),"! Information not logged in 30 days","✓ Protected in time")))))</f>
      </c>
      <c r="N220" s="42"/>
      <c r="O220" s="43"/>
      <c r="P220" s="36">
        <f>IF(O220="","",ROUND(F220-O220,2))</f>
      </c>
    </row>
    <row r="221" ht="18" customHeight="1" spans="2:16" x14ac:dyDescent="0.25">
      <c r="B221" s="24"/>
      <c r="C221" s="24"/>
      <c r="D221" s="42"/>
      <c r="E221" s="43"/>
      <c r="F221" s="43"/>
      <c r="G221" s="42"/>
      <c r="H221" s="24"/>
      <c r="I221" s="42"/>
      <c r="J221" s="42"/>
      <c r="K221" s="44">
        <f>IF(G221="","",G221+Sources!$C$6)</f>
      </c>
      <c r="L221" s="36">
        <f>IF(OR(N(E221)=0,E221&gt;Sources!$C$14),"",ROUND(E221/Sources!$C$12*IF(E221&lt;Sources!$C$11,Sources!$C$9,Sources!$C$10),2))</f>
      </c>
      <c r="M221" s="45">
        <f>IF(F221="","",IF(AND(N(E221)&gt;0,E221&lt;=Sources!$C$14,F221&gt;L221),"! Over the cap",IF(I221="","! Not protected yet",IF(I221-G221&gt;Sources!$C$6,"! Protected after 30 days",IF(OR(J221="",J221-G221&gt;Sources!$C$7),"! Information not logged in 30 days","✓ Protected in time")))))</f>
      </c>
      <c r="N221" s="42"/>
      <c r="O221" s="43"/>
      <c r="P221" s="36">
        <f>IF(O221="","",ROUND(F221-O221,2))</f>
      </c>
    </row>
    <row r="222" ht="18" customHeight="1" spans="2:16" x14ac:dyDescent="0.25">
      <c r="B222" s="24"/>
      <c r="C222" s="24"/>
      <c r="D222" s="42"/>
      <c r="E222" s="43"/>
      <c r="F222" s="43"/>
      <c r="G222" s="42"/>
      <c r="H222" s="24"/>
      <c r="I222" s="42"/>
      <c r="J222" s="42"/>
      <c r="K222" s="44">
        <f>IF(G222="","",G222+Sources!$C$6)</f>
      </c>
      <c r="L222" s="36">
        <f>IF(OR(N(E222)=0,E222&gt;Sources!$C$14),"",ROUND(E222/Sources!$C$12*IF(E222&lt;Sources!$C$11,Sources!$C$9,Sources!$C$10),2))</f>
      </c>
      <c r="M222" s="45">
        <f>IF(F222="","",IF(AND(N(E222)&gt;0,E222&lt;=Sources!$C$14,F222&gt;L222),"! Over the cap",IF(I222="","! Not protected yet",IF(I222-G222&gt;Sources!$C$6,"! Protected after 30 days",IF(OR(J222="",J222-G222&gt;Sources!$C$7),"! Information not logged in 30 days","✓ Protected in time")))))</f>
      </c>
      <c r="N222" s="42"/>
      <c r="O222" s="43"/>
      <c r="P222" s="36">
        <f>IF(O222="","",ROUND(F222-O222,2))</f>
      </c>
    </row>
    <row r="223" ht="18" customHeight="1" spans="2:16" x14ac:dyDescent="0.25">
      <c r="B223" s="24"/>
      <c r="C223" s="24"/>
      <c r="D223" s="42"/>
      <c r="E223" s="43"/>
      <c r="F223" s="43"/>
      <c r="G223" s="42"/>
      <c r="H223" s="24"/>
      <c r="I223" s="42"/>
      <c r="J223" s="42"/>
      <c r="K223" s="44">
        <f>IF(G223="","",G223+Sources!$C$6)</f>
      </c>
      <c r="L223" s="36">
        <f>IF(OR(N(E223)=0,E223&gt;Sources!$C$14),"",ROUND(E223/Sources!$C$12*IF(E223&lt;Sources!$C$11,Sources!$C$9,Sources!$C$10),2))</f>
      </c>
      <c r="M223" s="45">
        <f>IF(F223="","",IF(AND(N(E223)&gt;0,E223&lt;=Sources!$C$14,F223&gt;L223),"! Over the cap",IF(I223="","! Not protected yet",IF(I223-G223&gt;Sources!$C$6,"! Protected after 30 days",IF(OR(J223="",J223-G223&gt;Sources!$C$7),"! Information not logged in 30 days","✓ Protected in time")))))</f>
      </c>
      <c r="N223" s="42"/>
      <c r="O223" s="43"/>
      <c r="P223" s="36">
        <f>IF(O223="","",ROUND(F223-O223,2))</f>
      </c>
    </row>
    <row r="224" ht="18" customHeight="1" spans="2:16" x14ac:dyDescent="0.25">
      <c r="B224" s="24"/>
      <c r="C224" s="24"/>
      <c r="D224" s="42"/>
      <c r="E224" s="43"/>
      <c r="F224" s="43"/>
      <c r="G224" s="42"/>
      <c r="H224" s="24"/>
      <c r="I224" s="42"/>
      <c r="J224" s="42"/>
      <c r="K224" s="44">
        <f>IF(G224="","",G224+Sources!$C$6)</f>
      </c>
      <c r="L224" s="36">
        <f>IF(OR(N(E224)=0,E224&gt;Sources!$C$14),"",ROUND(E224/Sources!$C$12*IF(E224&lt;Sources!$C$11,Sources!$C$9,Sources!$C$10),2))</f>
      </c>
      <c r="M224" s="45">
        <f>IF(F224="","",IF(AND(N(E224)&gt;0,E224&lt;=Sources!$C$14,F224&gt;L224),"! Over the cap",IF(I224="","! Not protected yet",IF(I224-G224&gt;Sources!$C$6,"! Protected after 30 days",IF(OR(J224="",J224-G224&gt;Sources!$C$7),"! Information not logged in 30 days","✓ Protected in time")))))</f>
      </c>
      <c r="N224" s="42"/>
      <c r="O224" s="43"/>
      <c r="P224" s="36">
        <f>IF(O224="","",ROUND(F224-O224,2))</f>
      </c>
    </row>
    <row r="225" ht="18" customHeight="1" spans="2:16" x14ac:dyDescent="0.25">
      <c r="B225" s="24"/>
      <c r="C225" s="24"/>
      <c r="D225" s="42"/>
      <c r="E225" s="43"/>
      <c r="F225" s="43"/>
      <c r="G225" s="42"/>
      <c r="H225" s="24"/>
      <c r="I225" s="42"/>
      <c r="J225" s="42"/>
      <c r="K225" s="44">
        <f>IF(G225="","",G225+Sources!$C$6)</f>
      </c>
      <c r="L225" s="36">
        <f>IF(OR(N(E225)=0,E225&gt;Sources!$C$14),"",ROUND(E225/Sources!$C$12*IF(E225&lt;Sources!$C$11,Sources!$C$9,Sources!$C$10),2))</f>
      </c>
      <c r="M225" s="45">
        <f>IF(F225="","",IF(AND(N(E225)&gt;0,E225&lt;=Sources!$C$14,F225&gt;L225),"! Over the cap",IF(I225="","! Not protected yet",IF(I225-G225&gt;Sources!$C$6,"! Protected after 30 days",IF(OR(J225="",J225-G225&gt;Sources!$C$7),"! Information not logged in 30 days","✓ Protected in time")))))</f>
      </c>
      <c r="N225" s="42"/>
      <c r="O225" s="43"/>
      <c r="P225" s="36">
        <f>IF(O225="","",ROUND(F225-O225,2))</f>
      </c>
    </row>
    <row r="226" ht="18" customHeight="1" spans="2:16" x14ac:dyDescent="0.25">
      <c r="B226" s="24"/>
      <c r="C226" s="24"/>
      <c r="D226" s="42"/>
      <c r="E226" s="43"/>
      <c r="F226" s="43"/>
      <c r="G226" s="42"/>
      <c r="H226" s="24"/>
      <c r="I226" s="42"/>
      <c r="J226" s="42"/>
      <c r="K226" s="44">
        <f>IF(G226="","",G226+Sources!$C$6)</f>
      </c>
      <c r="L226" s="36">
        <f>IF(OR(N(E226)=0,E226&gt;Sources!$C$14),"",ROUND(E226/Sources!$C$12*IF(E226&lt;Sources!$C$11,Sources!$C$9,Sources!$C$10),2))</f>
      </c>
      <c r="M226" s="45">
        <f>IF(F226="","",IF(AND(N(E226)&gt;0,E226&lt;=Sources!$C$14,F226&gt;L226),"! Over the cap",IF(I226="","! Not protected yet",IF(I226-G226&gt;Sources!$C$6,"! Protected after 30 days",IF(OR(J226="",J226-G226&gt;Sources!$C$7),"! Information not logged in 30 days","✓ Protected in time")))))</f>
      </c>
      <c r="N226" s="42"/>
      <c r="O226" s="43"/>
      <c r="P226" s="36">
        <f>IF(O226="","",ROUND(F226-O226,2))</f>
      </c>
    </row>
    <row r="227" ht="18" customHeight="1" spans="2:16" x14ac:dyDescent="0.25">
      <c r="B227" s="24"/>
      <c r="C227" s="24"/>
      <c r="D227" s="42"/>
      <c r="E227" s="43"/>
      <c r="F227" s="43"/>
      <c r="G227" s="42"/>
      <c r="H227" s="24"/>
      <c r="I227" s="42"/>
      <c r="J227" s="42"/>
      <c r="K227" s="44">
        <f>IF(G227="","",G227+Sources!$C$6)</f>
      </c>
      <c r="L227" s="36">
        <f>IF(OR(N(E227)=0,E227&gt;Sources!$C$14),"",ROUND(E227/Sources!$C$12*IF(E227&lt;Sources!$C$11,Sources!$C$9,Sources!$C$10),2))</f>
      </c>
      <c r="M227" s="45">
        <f>IF(F227="","",IF(AND(N(E227)&gt;0,E227&lt;=Sources!$C$14,F227&gt;L227),"! Over the cap",IF(I227="","! Not protected yet",IF(I227-G227&gt;Sources!$C$6,"! Protected after 30 days",IF(OR(J227="",J227-G227&gt;Sources!$C$7),"! Information not logged in 30 days","✓ Protected in time")))))</f>
      </c>
      <c r="N227" s="42"/>
      <c r="O227" s="43"/>
      <c r="P227" s="36">
        <f>IF(O227="","",ROUND(F227-O227,2))</f>
      </c>
    </row>
    <row r="228" ht="18" customHeight="1" spans="2:16" x14ac:dyDescent="0.25">
      <c r="B228" s="24"/>
      <c r="C228" s="24"/>
      <c r="D228" s="42"/>
      <c r="E228" s="43"/>
      <c r="F228" s="43"/>
      <c r="G228" s="42"/>
      <c r="H228" s="24"/>
      <c r="I228" s="42"/>
      <c r="J228" s="42"/>
      <c r="K228" s="44">
        <f>IF(G228="","",G228+Sources!$C$6)</f>
      </c>
      <c r="L228" s="36">
        <f>IF(OR(N(E228)=0,E228&gt;Sources!$C$14),"",ROUND(E228/Sources!$C$12*IF(E228&lt;Sources!$C$11,Sources!$C$9,Sources!$C$10),2))</f>
      </c>
      <c r="M228" s="45">
        <f>IF(F228="","",IF(AND(N(E228)&gt;0,E228&lt;=Sources!$C$14,F228&gt;L228),"! Over the cap",IF(I228="","! Not protected yet",IF(I228-G228&gt;Sources!$C$6,"! Protected after 30 days",IF(OR(J228="",J228-G228&gt;Sources!$C$7),"! Information not logged in 30 days","✓ Protected in time")))))</f>
      </c>
      <c r="N228" s="42"/>
      <c r="O228" s="43"/>
      <c r="P228" s="36">
        <f>IF(O228="","",ROUND(F228-O228,2))</f>
      </c>
    </row>
    <row r="229" ht="18" customHeight="1" spans="2:16" x14ac:dyDescent="0.25">
      <c r="B229" s="24"/>
      <c r="C229" s="24"/>
      <c r="D229" s="42"/>
      <c r="E229" s="43"/>
      <c r="F229" s="43"/>
      <c r="G229" s="42"/>
      <c r="H229" s="24"/>
      <c r="I229" s="42"/>
      <c r="J229" s="42"/>
      <c r="K229" s="44">
        <f>IF(G229="","",G229+Sources!$C$6)</f>
      </c>
      <c r="L229" s="36">
        <f>IF(OR(N(E229)=0,E229&gt;Sources!$C$14),"",ROUND(E229/Sources!$C$12*IF(E229&lt;Sources!$C$11,Sources!$C$9,Sources!$C$10),2))</f>
      </c>
      <c r="M229" s="45">
        <f>IF(F229="","",IF(AND(N(E229)&gt;0,E229&lt;=Sources!$C$14,F229&gt;L229),"! Over the cap",IF(I229="","! Not protected yet",IF(I229-G229&gt;Sources!$C$6,"! Protected after 30 days",IF(OR(J229="",J229-G229&gt;Sources!$C$7),"! Information not logged in 30 days","✓ Protected in time")))))</f>
      </c>
      <c r="N229" s="42"/>
      <c r="O229" s="43"/>
      <c r="P229" s="36">
        <f>IF(O229="","",ROUND(F229-O229,2))</f>
      </c>
    </row>
    <row r="230" ht="18" customHeight="1" spans="2:16" x14ac:dyDescent="0.25">
      <c r="B230" s="24"/>
      <c r="C230" s="24"/>
      <c r="D230" s="42"/>
      <c r="E230" s="43"/>
      <c r="F230" s="43"/>
      <c r="G230" s="42"/>
      <c r="H230" s="24"/>
      <c r="I230" s="42"/>
      <c r="J230" s="42"/>
      <c r="K230" s="44">
        <f>IF(G230="","",G230+Sources!$C$6)</f>
      </c>
      <c r="L230" s="36">
        <f>IF(OR(N(E230)=0,E230&gt;Sources!$C$14),"",ROUND(E230/Sources!$C$12*IF(E230&lt;Sources!$C$11,Sources!$C$9,Sources!$C$10),2))</f>
      </c>
      <c r="M230" s="45">
        <f>IF(F230="","",IF(AND(N(E230)&gt;0,E230&lt;=Sources!$C$14,F230&gt;L230),"! Over the cap",IF(I230="","! Not protected yet",IF(I230-G230&gt;Sources!$C$6,"! Protected after 30 days",IF(OR(J230="",J230-G230&gt;Sources!$C$7),"! Information not logged in 30 days","✓ Protected in time")))))</f>
      </c>
      <c r="N230" s="42"/>
      <c r="O230" s="43"/>
      <c r="P230" s="36">
        <f>IF(O230="","",ROUND(F230-O230,2))</f>
      </c>
    </row>
    <row r="231" ht="18" customHeight="1" spans="2:16" x14ac:dyDescent="0.25">
      <c r="B231" s="24"/>
      <c r="C231" s="24"/>
      <c r="D231" s="42"/>
      <c r="E231" s="43"/>
      <c r="F231" s="43"/>
      <c r="G231" s="42"/>
      <c r="H231" s="24"/>
      <c r="I231" s="42"/>
      <c r="J231" s="42"/>
      <c r="K231" s="44">
        <f>IF(G231="","",G231+Sources!$C$6)</f>
      </c>
      <c r="L231" s="36">
        <f>IF(OR(N(E231)=0,E231&gt;Sources!$C$14),"",ROUND(E231/Sources!$C$12*IF(E231&lt;Sources!$C$11,Sources!$C$9,Sources!$C$10),2))</f>
      </c>
      <c r="M231" s="45">
        <f>IF(F231="","",IF(AND(N(E231)&gt;0,E231&lt;=Sources!$C$14,F231&gt;L231),"! Over the cap",IF(I231="","! Not protected yet",IF(I231-G231&gt;Sources!$C$6,"! Protected after 30 days",IF(OR(J231="",J231-G231&gt;Sources!$C$7),"! Information not logged in 30 days","✓ Protected in time")))))</f>
      </c>
      <c r="N231" s="42"/>
      <c r="O231" s="43"/>
      <c r="P231" s="36">
        <f>IF(O231="","",ROUND(F231-O231,2))</f>
      </c>
    </row>
    <row r="232" ht="18" customHeight="1" spans="2:16" x14ac:dyDescent="0.25">
      <c r="B232" s="24"/>
      <c r="C232" s="24"/>
      <c r="D232" s="42"/>
      <c r="E232" s="43"/>
      <c r="F232" s="43"/>
      <c r="G232" s="42"/>
      <c r="H232" s="24"/>
      <c r="I232" s="42"/>
      <c r="J232" s="42"/>
      <c r="K232" s="44">
        <f>IF(G232="","",G232+Sources!$C$6)</f>
      </c>
      <c r="L232" s="36">
        <f>IF(OR(N(E232)=0,E232&gt;Sources!$C$14),"",ROUND(E232/Sources!$C$12*IF(E232&lt;Sources!$C$11,Sources!$C$9,Sources!$C$10),2))</f>
      </c>
      <c r="M232" s="45">
        <f>IF(F232="","",IF(AND(N(E232)&gt;0,E232&lt;=Sources!$C$14,F232&gt;L232),"! Over the cap",IF(I232="","! Not protected yet",IF(I232-G232&gt;Sources!$C$6,"! Protected after 30 days",IF(OR(J232="",J232-G232&gt;Sources!$C$7),"! Information not logged in 30 days","✓ Protected in time")))))</f>
      </c>
      <c r="N232" s="42"/>
      <c r="O232" s="43"/>
      <c r="P232" s="36">
        <f>IF(O232="","",ROUND(F232-O232,2))</f>
      </c>
    </row>
    <row r="233" ht="18" customHeight="1" spans="2:16" x14ac:dyDescent="0.25">
      <c r="B233" s="24"/>
      <c r="C233" s="24"/>
      <c r="D233" s="42"/>
      <c r="E233" s="43"/>
      <c r="F233" s="43"/>
      <c r="G233" s="42"/>
      <c r="H233" s="24"/>
      <c r="I233" s="42"/>
      <c r="J233" s="42"/>
      <c r="K233" s="44">
        <f>IF(G233="","",G233+Sources!$C$6)</f>
      </c>
      <c r="L233" s="36">
        <f>IF(OR(N(E233)=0,E233&gt;Sources!$C$14),"",ROUND(E233/Sources!$C$12*IF(E233&lt;Sources!$C$11,Sources!$C$9,Sources!$C$10),2))</f>
      </c>
      <c r="M233" s="45">
        <f>IF(F233="","",IF(AND(N(E233)&gt;0,E233&lt;=Sources!$C$14,F233&gt;L233),"! Over the cap",IF(I233="","! Not protected yet",IF(I233-G233&gt;Sources!$C$6,"! Protected after 30 days",IF(OR(J233="",J233-G233&gt;Sources!$C$7),"! Information not logged in 30 days","✓ Protected in time")))))</f>
      </c>
      <c r="N233" s="42"/>
      <c r="O233" s="43"/>
      <c r="P233" s="36">
        <f>IF(O233="","",ROUND(F233-O233,2))</f>
      </c>
    </row>
    <row r="234" ht="18" customHeight="1" spans="2:16" x14ac:dyDescent="0.25">
      <c r="B234" s="24"/>
      <c r="C234" s="24"/>
      <c r="D234" s="42"/>
      <c r="E234" s="43"/>
      <c r="F234" s="43"/>
      <c r="G234" s="42"/>
      <c r="H234" s="24"/>
      <c r="I234" s="42"/>
      <c r="J234" s="42"/>
      <c r="K234" s="44">
        <f>IF(G234="","",G234+Sources!$C$6)</f>
      </c>
      <c r="L234" s="36">
        <f>IF(OR(N(E234)=0,E234&gt;Sources!$C$14),"",ROUND(E234/Sources!$C$12*IF(E234&lt;Sources!$C$11,Sources!$C$9,Sources!$C$10),2))</f>
      </c>
      <c r="M234" s="45">
        <f>IF(F234="","",IF(AND(N(E234)&gt;0,E234&lt;=Sources!$C$14,F234&gt;L234),"! Over the cap",IF(I234="","! Not protected yet",IF(I234-G234&gt;Sources!$C$6,"! Protected after 30 days",IF(OR(J234="",J234-G234&gt;Sources!$C$7),"! Information not logged in 30 days","✓ Protected in time")))))</f>
      </c>
      <c r="N234" s="42"/>
      <c r="O234" s="43"/>
      <c r="P234" s="36">
        <f>IF(O234="","",ROUND(F234-O234,2))</f>
      </c>
    </row>
    <row r="235" ht="18" customHeight="1" spans="2:16" x14ac:dyDescent="0.25">
      <c r="B235" s="24"/>
      <c r="C235" s="24"/>
      <c r="D235" s="42"/>
      <c r="E235" s="43"/>
      <c r="F235" s="43"/>
      <c r="G235" s="42"/>
      <c r="H235" s="24"/>
      <c r="I235" s="42"/>
      <c r="J235" s="42"/>
      <c r="K235" s="44">
        <f>IF(G235="","",G235+Sources!$C$6)</f>
      </c>
      <c r="L235" s="36">
        <f>IF(OR(N(E235)=0,E235&gt;Sources!$C$14),"",ROUND(E235/Sources!$C$12*IF(E235&lt;Sources!$C$11,Sources!$C$9,Sources!$C$10),2))</f>
      </c>
      <c r="M235" s="45">
        <f>IF(F235="","",IF(AND(N(E235)&gt;0,E235&lt;=Sources!$C$14,F235&gt;L235),"! Over the cap",IF(I235="","! Not protected yet",IF(I235-G235&gt;Sources!$C$6,"! Protected after 30 days",IF(OR(J235="",J235-G235&gt;Sources!$C$7),"! Information not logged in 30 days","✓ Protected in time")))))</f>
      </c>
      <c r="N235" s="42"/>
      <c r="O235" s="43"/>
      <c r="P235" s="36">
        <f>IF(O235="","",ROUND(F235-O235,2))</f>
      </c>
    </row>
    <row r="236" ht="18" customHeight="1" spans="2:16" x14ac:dyDescent="0.25">
      <c r="B236" s="24"/>
      <c r="C236" s="24"/>
      <c r="D236" s="42"/>
      <c r="E236" s="43"/>
      <c r="F236" s="43"/>
      <c r="G236" s="42"/>
      <c r="H236" s="24"/>
      <c r="I236" s="42"/>
      <c r="J236" s="42"/>
      <c r="K236" s="44">
        <f>IF(G236="","",G236+Sources!$C$6)</f>
      </c>
      <c r="L236" s="36">
        <f>IF(OR(N(E236)=0,E236&gt;Sources!$C$14),"",ROUND(E236/Sources!$C$12*IF(E236&lt;Sources!$C$11,Sources!$C$9,Sources!$C$10),2))</f>
      </c>
      <c r="M236" s="45">
        <f>IF(F236="","",IF(AND(N(E236)&gt;0,E236&lt;=Sources!$C$14,F236&gt;L236),"! Over the cap",IF(I236="","! Not protected yet",IF(I236-G236&gt;Sources!$C$6,"! Protected after 30 days",IF(OR(J236="",J236-G236&gt;Sources!$C$7),"! Information not logged in 30 days","✓ Protected in time")))))</f>
      </c>
      <c r="N236" s="42"/>
      <c r="O236" s="43"/>
      <c r="P236" s="36">
        <f>IF(O236="","",ROUND(F236-O236,2))</f>
      </c>
    </row>
    <row r="237" ht="18" customHeight="1" spans="2:16" x14ac:dyDescent="0.25">
      <c r="B237" s="24"/>
      <c r="C237" s="24"/>
      <c r="D237" s="42"/>
      <c r="E237" s="43"/>
      <c r="F237" s="43"/>
      <c r="G237" s="42"/>
      <c r="H237" s="24"/>
      <c r="I237" s="42"/>
      <c r="J237" s="42"/>
      <c r="K237" s="44">
        <f>IF(G237="","",G237+Sources!$C$6)</f>
      </c>
      <c r="L237" s="36">
        <f>IF(OR(N(E237)=0,E237&gt;Sources!$C$14),"",ROUND(E237/Sources!$C$12*IF(E237&lt;Sources!$C$11,Sources!$C$9,Sources!$C$10),2))</f>
      </c>
      <c r="M237" s="45">
        <f>IF(F237="","",IF(AND(N(E237)&gt;0,E237&lt;=Sources!$C$14,F237&gt;L237),"! Over the cap",IF(I237="","! Not protected yet",IF(I237-G237&gt;Sources!$C$6,"! Protected after 30 days",IF(OR(J237="",J237-G237&gt;Sources!$C$7),"! Information not logged in 30 days","✓ Protected in time")))))</f>
      </c>
      <c r="N237" s="42"/>
      <c r="O237" s="43"/>
      <c r="P237" s="36">
        <f>IF(O237="","",ROUND(F237-O237,2))</f>
      </c>
    </row>
    <row r="238" ht="18" customHeight="1" spans="2:16" x14ac:dyDescent="0.25">
      <c r="B238" s="24"/>
      <c r="C238" s="24"/>
      <c r="D238" s="42"/>
      <c r="E238" s="43"/>
      <c r="F238" s="43"/>
      <c r="G238" s="42"/>
      <c r="H238" s="24"/>
      <c r="I238" s="42"/>
      <c r="J238" s="42"/>
      <c r="K238" s="44">
        <f>IF(G238="","",G238+Sources!$C$6)</f>
      </c>
      <c r="L238" s="36">
        <f>IF(OR(N(E238)=0,E238&gt;Sources!$C$14),"",ROUND(E238/Sources!$C$12*IF(E238&lt;Sources!$C$11,Sources!$C$9,Sources!$C$10),2))</f>
      </c>
      <c r="M238" s="45">
        <f>IF(F238="","",IF(AND(N(E238)&gt;0,E238&lt;=Sources!$C$14,F238&gt;L238),"! Over the cap",IF(I238="","! Not protected yet",IF(I238-G238&gt;Sources!$C$6,"! Protected after 30 days",IF(OR(J238="",J238-G238&gt;Sources!$C$7),"! Information not logged in 30 days","✓ Protected in time")))))</f>
      </c>
      <c r="N238" s="42"/>
      <c r="O238" s="43"/>
      <c r="P238" s="36">
        <f>IF(O238="","",ROUND(F238-O238,2))</f>
      </c>
    </row>
    <row r="239" ht="18" customHeight="1" spans="2:16" x14ac:dyDescent="0.25">
      <c r="B239" s="24"/>
      <c r="C239" s="24"/>
      <c r="D239" s="42"/>
      <c r="E239" s="43"/>
      <c r="F239" s="43"/>
      <c r="G239" s="42"/>
      <c r="H239" s="24"/>
      <c r="I239" s="42"/>
      <c r="J239" s="42"/>
      <c r="K239" s="44">
        <f>IF(G239="","",G239+Sources!$C$6)</f>
      </c>
      <c r="L239" s="36">
        <f>IF(OR(N(E239)=0,E239&gt;Sources!$C$14),"",ROUND(E239/Sources!$C$12*IF(E239&lt;Sources!$C$11,Sources!$C$9,Sources!$C$10),2))</f>
      </c>
      <c r="M239" s="45">
        <f>IF(F239="","",IF(AND(N(E239)&gt;0,E239&lt;=Sources!$C$14,F239&gt;L239),"! Over the cap",IF(I239="","! Not protected yet",IF(I239-G239&gt;Sources!$C$6,"! Protected after 30 days",IF(OR(J239="",J239-G239&gt;Sources!$C$7),"! Information not logged in 30 days","✓ Protected in time")))))</f>
      </c>
      <c r="N239" s="42"/>
      <c r="O239" s="43"/>
      <c r="P239" s="36">
        <f>IF(O239="","",ROUND(F239-O239,2))</f>
      </c>
    </row>
    <row r="240" ht="18" customHeight="1" spans="2:16" x14ac:dyDescent="0.25">
      <c r="B240" s="24"/>
      <c r="C240" s="24"/>
      <c r="D240" s="42"/>
      <c r="E240" s="43"/>
      <c r="F240" s="43"/>
      <c r="G240" s="42"/>
      <c r="H240" s="24"/>
      <c r="I240" s="42"/>
      <c r="J240" s="42"/>
      <c r="K240" s="44">
        <f>IF(G240="","",G240+Sources!$C$6)</f>
      </c>
      <c r="L240" s="36">
        <f>IF(OR(N(E240)=0,E240&gt;Sources!$C$14),"",ROUND(E240/Sources!$C$12*IF(E240&lt;Sources!$C$11,Sources!$C$9,Sources!$C$10),2))</f>
      </c>
      <c r="M240" s="45">
        <f>IF(F240="","",IF(AND(N(E240)&gt;0,E240&lt;=Sources!$C$14,F240&gt;L240),"! Over the cap",IF(I240="","! Not protected yet",IF(I240-G240&gt;Sources!$C$6,"! Protected after 30 days",IF(OR(J240="",J240-G240&gt;Sources!$C$7),"! Information not logged in 30 days","✓ Protected in time")))))</f>
      </c>
      <c r="N240" s="42"/>
      <c r="O240" s="43"/>
      <c r="P240" s="36">
        <f>IF(O240="","",ROUND(F240-O240,2))</f>
      </c>
    </row>
    <row r="241" ht="18" customHeight="1" spans="2:16" x14ac:dyDescent="0.25">
      <c r="B241" s="24"/>
      <c r="C241" s="24"/>
      <c r="D241" s="42"/>
      <c r="E241" s="43"/>
      <c r="F241" s="43"/>
      <c r="G241" s="42"/>
      <c r="H241" s="24"/>
      <c r="I241" s="42"/>
      <c r="J241" s="42"/>
      <c r="K241" s="44">
        <f>IF(G241="","",G241+Sources!$C$6)</f>
      </c>
      <c r="L241" s="36">
        <f>IF(OR(N(E241)=0,E241&gt;Sources!$C$14),"",ROUND(E241/Sources!$C$12*IF(E241&lt;Sources!$C$11,Sources!$C$9,Sources!$C$10),2))</f>
      </c>
      <c r="M241" s="45">
        <f>IF(F241="","",IF(AND(N(E241)&gt;0,E241&lt;=Sources!$C$14,F241&gt;L241),"! Over the cap",IF(I241="","! Not protected yet",IF(I241-G241&gt;Sources!$C$6,"! Protected after 30 days",IF(OR(J241="",J241-G241&gt;Sources!$C$7),"! Information not logged in 30 days","✓ Protected in time")))))</f>
      </c>
      <c r="N241" s="42"/>
      <c r="O241" s="43"/>
      <c r="P241" s="36">
        <f>IF(O241="","",ROUND(F241-O241,2))</f>
      </c>
    </row>
    <row r="242" ht="18" customHeight="1" spans="2:16" x14ac:dyDescent="0.25">
      <c r="B242" s="24"/>
      <c r="C242" s="24"/>
      <c r="D242" s="42"/>
      <c r="E242" s="43"/>
      <c r="F242" s="43"/>
      <c r="G242" s="42"/>
      <c r="H242" s="24"/>
      <c r="I242" s="42"/>
      <c r="J242" s="42"/>
      <c r="K242" s="44">
        <f>IF(G242="","",G242+Sources!$C$6)</f>
      </c>
      <c r="L242" s="36">
        <f>IF(OR(N(E242)=0,E242&gt;Sources!$C$14),"",ROUND(E242/Sources!$C$12*IF(E242&lt;Sources!$C$11,Sources!$C$9,Sources!$C$10),2))</f>
      </c>
      <c r="M242" s="45">
        <f>IF(F242="","",IF(AND(N(E242)&gt;0,E242&lt;=Sources!$C$14,F242&gt;L242),"! Over the cap",IF(I242="","! Not protected yet",IF(I242-G242&gt;Sources!$C$6,"! Protected after 30 days",IF(OR(J242="",J242-G242&gt;Sources!$C$7),"! Information not logged in 30 days","✓ Protected in time")))))</f>
      </c>
      <c r="N242" s="42"/>
      <c r="O242" s="43"/>
      <c r="P242" s="36">
        <f>IF(O242="","",ROUND(F242-O242,2))</f>
      </c>
    </row>
    <row r="243" ht="18" customHeight="1" spans="2:16" x14ac:dyDescent="0.25">
      <c r="B243" s="24"/>
      <c r="C243" s="24"/>
      <c r="D243" s="42"/>
      <c r="E243" s="43"/>
      <c r="F243" s="43"/>
      <c r="G243" s="42"/>
      <c r="H243" s="24"/>
      <c r="I243" s="42"/>
      <c r="J243" s="42"/>
      <c r="K243" s="44">
        <f>IF(G243="","",G243+Sources!$C$6)</f>
      </c>
      <c r="L243" s="36">
        <f>IF(OR(N(E243)=0,E243&gt;Sources!$C$14),"",ROUND(E243/Sources!$C$12*IF(E243&lt;Sources!$C$11,Sources!$C$9,Sources!$C$10),2))</f>
      </c>
      <c r="M243" s="45">
        <f>IF(F243="","",IF(AND(N(E243)&gt;0,E243&lt;=Sources!$C$14,F243&gt;L243),"! Over the cap",IF(I243="","! Not protected yet",IF(I243-G243&gt;Sources!$C$6,"! Protected after 30 days",IF(OR(J243="",J243-G243&gt;Sources!$C$7),"! Information not logged in 30 days","✓ Protected in time")))))</f>
      </c>
      <c r="N243" s="42"/>
      <c r="O243" s="43"/>
      <c r="P243" s="36">
        <f>IF(O243="","",ROUND(F243-O243,2))</f>
      </c>
    </row>
    <row r="244" ht="18" customHeight="1" spans="2:16" x14ac:dyDescent="0.25">
      <c r="B244" s="24"/>
      <c r="C244" s="24"/>
      <c r="D244" s="42"/>
      <c r="E244" s="43"/>
      <c r="F244" s="43"/>
      <c r="G244" s="42"/>
      <c r="H244" s="24"/>
      <c r="I244" s="42"/>
      <c r="J244" s="42"/>
      <c r="K244" s="44">
        <f>IF(G244="","",G244+Sources!$C$6)</f>
      </c>
      <c r="L244" s="36">
        <f>IF(OR(N(E244)=0,E244&gt;Sources!$C$14),"",ROUND(E244/Sources!$C$12*IF(E244&lt;Sources!$C$11,Sources!$C$9,Sources!$C$10),2))</f>
      </c>
      <c r="M244" s="45">
        <f>IF(F244="","",IF(AND(N(E244)&gt;0,E244&lt;=Sources!$C$14,F244&gt;L244),"! Over the cap",IF(I244="","! Not protected yet",IF(I244-G244&gt;Sources!$C$6,"! Protected after 30 days",IF(OR(J244="",J244-G244&gt;Sources!$C$7),"! Information not logged in 30 days","✓ Protected in time")))))</f>
      </c>
      <c r="N244" s="42"/>
      <c r="O244" s="43"/>
      <c r="P244" s="36">
        <f>IF(O244="","",ROUND(F244-O244,2))</f>
      </c>
    </row>
    <row r="245" ht="18" customHeight="1" spans="2:16" x14ac:dyDescent="0.25">
      <c r="B245" s="24"/>
      <c r="C245" s="24"/>
      <c r="D245" s="42"/>
      <c r="E245" s="43"/>
      <c r="F245" s="43"/>
      <c r="G245" s="42"/>
      <c r="H245" s="24"/>
      <c r="I245" s="42"/>
      <c r="J245" s="42"/>
      <c r="K245" s="44">
        <f>IF(G245="","",G245+Sources!$C$6)</f>
      </c>
      <c r="L245" s="36">
        <f>IF(OR(N(E245)=0,E245&gt;Sources!$C$14),"",ROUND(E245/Sources!$C$12*IF(E245&lt;Sources!$C$11,Sources!$C$9,Sources!$C$10),2))</f>
      </c>
      <c r="M245" s="45">
        <f>IF(F245="","",IF(AND(N(E245)&gt;0,E245&lt;=Sources!$C$14,F245&gt;L245),"! Over the cap",IF(I245="","! Not protected yet",IF(I245-G245&gt;Sources!$C$6,"! Protected after 30 days",IF(OR(J245="",J245-G245&gt;Sources!$C$7),"! Information not logged in 30 days","✓ Protected in time")))))</f>
      </c>
      <c r="N245" s="42"/>
      <c r="O245" s="43"/>
      <c r="P245" s="36">
        <f>IF(O245="","",ROUND(F245-O245,2))</f>
      </c>
    </row>
    <row r="246" ht="18" customHeight="1" spans="2:16" x14ac:dyDescent="0.25">
      <c r="B246" s="24"/>
      <c r="C246" s="24"/>
      <c r="D246" s="42"/>
      <c r="E246" s="43"/>
      <c r="F246" s="43"/>
      <c r="G246" s="42"/>
      <c r="H246" s="24"/>
      <c r="I246" s="42"/>
      <c r="J246" s="42"/>
      <c r="K246" s="44">
        <f>IF(G246="","",G246+Sources!$C$6)</f>
      </c>
      <c r="L246" s="36">
        <f>IF(OR(N(E246)=0,E246&gt;Sources!$C$14),"",ROUND(E246/Sources!$C$12*IF(E246&lt;Sources!$C$11,Sources!$C$9,Sources!$C$10),2))</f>
      </c>
      <c r="M246" s="45">
        <f>IF(F246="","",IF(AND(N(E246)&gt;0,E246&lt;=Sources!$C$14,F246&gt;L246),"! Over the cap",IF(I246="","! Not protected yet",IF(I246-G246&gt;Sources!$C$6,"! Protected after 30 days",IF(OR(J246="",J246-G246&gt;Sources!$C$7),"! Information not logged in 30 days","✓ Protected in time")))))</f>
      </c>
      <c r="N246" s="42"/>
      <c r="O246" s="43"/>
      <c r="P246" s="36">
        <f>IF(O246="","",ROUND(F246-O246,2))</f>
      </c>
    </row>
    <row r="247" ht="18" customHeight="1" spans="2:16" x14ac:dyDescent="0.25">
      <c r="B247" s="24"/>
      <c r="C247" s="24"/>
      <c r="D247" s="42"/>
      <c r="E247" s="43"/>
      <c r="F247" s="43"/>
      <c r="G247" s="42"/>
      <c r="H247" s="24"/>
      <c r="I247" s="42"/>
      <c r="J247" s="42"/>
      <c r="K247" s="44">
        <f>IF(G247="","",G247+Sources!$C$6)</f>
      </c>
      <c r="L247" s="36">
        <f>IF(OR(N(E247)=0,E247&gt;Sources!$C$14),"",ROUND(E247/Sources!$C$12*IF(E247&lt;Sources!$C$11,Sources!$C$9,Sources!$C$10),2))</f>
      </c>
      <c r="M247" s="45">
        <f>IF(F247="","",IF(AND(N(E247)&gt;0,E247&lt;=Sources!$C$14,F247&gt;L247),"! Over the cap",IF(I247="","! Not protected yet",IF(I247-G247&gt;Sources!$C$6,"! Protected after 30 days",IF(OR(J247="",J247-G247&gt;Sources!$C$7),"! Information not logged in 30 days","✓ Protected in time")))))</f>
      </c>
      <c r="N247" s="42"/>
      <c r="O247" s="43"/>
      <c r="P247" s="36">
        <f>IF(O247="","",ROUND(F247-O247,2))</f>
      </c>
    </row>
    <row r="248" ht="18" customHeight="1" spans="2:16" x14ac:dyDescent="0.25">
      <c r="B248" s="24"/>
      <c r="C248" s="24"/>
      <c r="D248" s="42"/>
      <c r="E248" s="43"/>
      <c r="F248" s="43"/>
      <c r="G248" s="42"/>
      <c r="H248" s="24"/>
      <c r="I248" s="42"/>
      <c r="J248" s="42"/>
      <c r="K248" s="44">
        <f>IF(G248="","",G248+Sources!$C$6)</f>
      </c>
      <c r="L248" s="36">
        <f>IF(OR(N(E248)=0,E248&gt;Sources!$C$14),"",ROUND(E248/Sources!$C$12*IF(E248&lt;Sources!$C$11,Sources!$C$9,Sources!$C$10),2))</f>
      </c>
      <c r="M248" s="45">
        <f>IF(F248="","",IF(AND(N(E248)&gt;0,E248&lt;=Sources!$C$14,F248&gt;L248),"! Over the cap",IF(I248="","! Not protected yet",IF(I248-G248&gt;Sources!$C$6,"! Protected after 30 days",IF(OR(J248="",J248-G248&gt;Sources!$C$7),"! Information not logged in 30 days","✓ Protected in time")))))</f>
      </c>
      <c r="N248" s="42"/>
      <c r="O248" s="43"/>
      <c r="P248" s="36">
        <f>IF(O248="","",ROUND(F248-O248,2))</f>
      </c>
    </row>
    <row r="249" ht="18" customHeight="1" spans="2:16" x14ac:dyDescent="0.25">
      <c r="B249" s="24"/>
      <c r="C249" s="24"/>
      <c r="D249" s="42"/>
      <c r="E249" s="43"/>
      <c r="F249" s="43"/>
      <c r="G249" s="42"/>
      <c r="H249" s="24"/>
      <c r="I249" s="42"/>
      <c r="J249" s="42"/>
      <c r="K249" s="44">
        <f>IF(G249="","",G249+Sources!$C$6)</f>
      </c>
      <c r="L249" s="36">
        <f>IF(OR(N(E249)=0,E249&gt;Sources!$C$14),"",ROUND(E249/Sources!$C$12*IF(E249&lt;Sources!$C$11,Sources!$C$9,Sources!$C$10),2))</f>
      </c>
      <c r="M249" s="45">
        <f>IF(F249="","",IF(AND(N(E249)&gt;0,E249&lt;=Sources!$C$14,F249&gt;L249),"! Over the cap",IF(I249="","! Not protected yet",IF(I249-G249&gt;Sources!$C$6,"! Protected after 30 days",IF(OR(J249="",J249-G249&gt;Sources!$C$7),"! Information not logged in 30 days","✓ Protected in time")))))</f>
      </c>
      <c r="N249" s="42"/>
      <c r="O249" s="43"/>
      <c r="P249" s="36">
        <f>IF(O249="","",ROUND(F249-O249,2))</f>
      </c>
    </row>
    <row r="250" ht="18" customHeight="1" spans="2:16" x14ac:dyDescent="0.25">
      <c r="B250" s="24"/>
      <c r="C250" s="24"/>
      <c r="D250" s="42"/>
      <c r="E250" s="43"/>
      <c r="F250" s="43"/>
      <c r="G250" s="42"/>
      <c r="H250" s="24"/>
      <c r="I250" s="42"/>
      <c r="J250" s="42"/>
      <c r="K250" s="44">
        <f>IF(G250="","",G250+Sources!$C$6)</f>
      </c>
      <c r="L250" s="36">
        <f>IF(OR(N(E250)=0,E250&gt;Sources!$C$14),"",ROUND(E250/Sources!$C$12*IF(E250&lt;Sources!$C$11,Sources!$C$9,Sources!$C$10),2))</f>
      </c>
      <c r="M250" s="45">
        <f>IF(F250="","",IF(AND(N(E250)&gt;0,E250&lt;=Sources!$C$14,F250&gt;L250),"! Over the cap",IF(I250="","! Not protected yet",IF(I250-G250&gt;Sources!$C$6,"! Protected after 30 days",IF(OR(J250="",J250-G250&gt;Sources!$C$7),"! Information not logged in 30 days","✓ Protected in time")))))</f>
      </c>
      <c r="N250" s="42"/>
      <c r="O250" s="43"/>
      <c r="P250" s="36">
        <f>IF(O250="","",ROUND(F250-O250,2))</f>
      </c>
    </row>
    <row r="251" ht="18" customHeight="1" spans="2:16" x14ac:dyDescent="0.25">
      <c r="B251" s="24"/>
      <c r="C251" s="24"/>
      <c r="D251" s="42"/>
      <c r="E251" s="43"/>
      <c r="F251" s="43"/>
      <c r="G251" s="42"/>
      <c r="H251" s="24"/>
      <c r="I251" s="42"/>
      <c r="J251" s="42"/>
      <c r="K251" s="44">
        <f>IF(G251="","",G251+Sources!$C$6)</f>
      </c>
      <c r="L251" s="36">
        <f>IF(OR(N(E251)=0,E251&gt;Sources!$C$14),"",ROUND(E251/Sources!$C$12*IF(E251&lt;Sources!$C$11,Sources!$C$9,Sources!$C$10),2))</f>
      </c>
      <c r="M251" s="45">
        <f>IF(F251="","",IF(AND(N(E251)&gt;0,E251&lt;=Sources!$C$14,F251&gt;L251),"! Over the cap",IF(I251="","! Not protected yet",IF(I251-G251&gt;Sources!$C$6,"! Protected after 30 days",IF(OR(J251="",J251-G251&gt;Sources!$C$7),"! Information not logged in 30 days","✓ Protected in time")))))</f>
      </c>
      <c r="N251" s="42"/>
      <c r="O251" s="43"/>
      <c r="P251" s="36">
        <f>IF(O251="","",ROUND(F251-O251,2))</f>
      </c>
    </row>
    <row r="252" ht="18" customHeight="1" spans="2:16" x14ac:dyDescent="0.25">
      <c r="B252" s="24"/>
      <c r="C252" s="24"/>
      <c r="D252" s="42"/>
      <c r="E252" s="43"/>
      <c r="F252" s="43"/>
      <c r="G252" s="42"/>
      <c r="H252" s="24"/>
      <c r="I252" s="42"/>
      <c r="J252" s="42"/>
      <c r="K252" s="44">
        <f>IF(G252="","",G252+Sources!$C$6)</f>
      </c>
      <c r="L252" s="36">
        <f>IF(OR(N(E252)=0,E252&gt;Sources!$C$14),"",ROUND(E252/Sources!$C$12*IF(E252&lt;Sources!$C$11,Sources!$C$9,Sources!$C$10),2))</f>
      </c>
      <c r="M252" s="45">
        <f>IF(F252="","",IF(AND(N(E252)&gt;0,E252&lt;=Sources!$C$14,F252&gt;L252),"! Over the cap",IF(I252="","! Not protected yet",IF(I252-G252&gt;Sources!$C$6,"! Protected after 30 days",IF(OR(J252="",J252-G252&gt;Sources!$C$7),"! Information not logged in 30 days","✓ Protected in time")))))</f>
      </c>
      <c r="N252" s="42"/>
      <c r="O252" s="43"/>
      <c r="P252" s="36">
        <f>IF(O252="","",ROUND(F252-O252,2))</f>
      </c>
    </row>
    <row r="253" ht="18" customHeight="1" spans="2:16" x14ac:dyDescent="0.25">
      <c r="B253" s="24"/>
      <c r="C253" s="24"/>
      <c r="D253" s="42"/>
      <c r="E253" s="43"/>
      <c r="F253" s="43"/>
      <c r="G253" s="42"/>
      <c r="H253" s="24"/>
      <c r="I253" s="42"/>
      <c r="J253" s="42"/>
      <c r="K253" s="44">
        <f>IF(G253="","",G253+Sources!$C$6)</f>
      </c>
      <c r="L253" s="36">
        <f>IF(OR(N(E253)=0,E253&gt;Sources!$C$14),"",ROUND(E253/Sources!$C$12*IF(E253&lt;Sources!$C$11,Sources!$C$9,Sources!$C$10),2))</f>
      </c>
      <c r="M253" s="45">
        <f>IF(F253="","",IF(AND(N(E253)&gt;0,E253&lt;=Sources!$C$14,F253&gt;L253),"! Over the cap",IF(I253="","! Not protected yet",IF(I253-G253&gt;Sources!$C$6,"! Protected after 30 days",IF(OR(J253="",J253-G253&gt;Sources!$C$7),"! Information not logged in 30 days","✓ Protected in time")))))</f>
      </c>
      <c r="N253" s="42"/>
      <c r="O253" s="43"/>
      <c r="P253" s="36">
        <f>IF(O253="","",ROUND(F253-O253,2))</f>
      </c>
    </row>
    <row r="254" ht="18" customHeight="1" spans="2:16" x14ac:dyDescent="0.25">
      <c r="B254" s="24"/>
      <c r="C254" s="24"/>
      <c r="D254" s="42"/>
      <c r="E254" s="43"/>
      <c r="F254" s="43"/>
      <c r="G254" s="42"/>
      <c r="H254" s="24"/>
      <c r="I254" s="42"/>
      <c r="J254" s="42"/>
      <c r="K254" s="44">
        <f>IF(G254="","",G254+Sources!$C$6)</f>
      </c>
      <c r="L254" s="36">
        <f>IF(OR(N(E254)=0,E254&gt;Sources!$C$14),"",ROUND(E254/Sources!$C$12*IF(E254&lt;Sources!$C$11,Sources!$C$9,Sources!$C$10),2))</f>
      </c>
      <c r="M254" s="45">
        <f>IF(F254="","",IF(AND(N(E254)&gt;0,E254&lt;=Sources!$C$14,F254&gt;L254),"! Over the cap",IF(I254="","! Not protected yet",IF(I254-G254&gt;Sources!$C$6,"! Protected after 30 days",IF(OR(J254="",J254-G254&gt;Sources!$C$7),"! Information not logged in 30 days","✓ Protected in time")))))</f>
      </c>
      <c r="N254" s="42"/>
      <c r="O254" s="43"/>
      <c r="P254" s="36">
        <f>IF(O254="","",ROUND(F254-O254,2))</f>
      </c>
    </row>
    <row r="255" ht="18" customHeight="1" spans="2:16" x14ac:dyDescent="0.25">
      <c r="B255" s="24"/>
      <c r="C255" s="24"/>
      <c r="D255" s="42"/>
      <c r="E255" s="43"/>
      <c r="F255" s="43"/>
      <c r="G255" s="42"/>
      <c r="H255" s="24"/>
      <c r="I255" s="42"/>
      <c r="J255" s="42"/>
      <c r="K255" s="44">
        <f>IF(G255="","",G255+Sources!$C$6)</f>
      </c>
      <c r="L255" s="36">
        <f>IF(OR(N(E255)=0,E255&gt;Sources!$C$14),"",ROUND(E255/Sources!$C$12*IF(E255&lt;Sources!$C$11,Sources!$C$9,Sources!$C$10),2))</f>
      </c>
      <c r="M255" s="45">
        <f>IF(F255="","",IF(AND(N(E255)&gt;0,E255&lt;=Sources!$C$14,F255&gt;L255),"! Over the cap",IF(I255="","! Not protected yet",IF(I255-G255&gt;Sources!$C$6,"! Protected after 30 days",IF(OR(J255="",J255-G255&gt;Sources!$C$7),"! Information not logged in 30 days","✓ Protected in time")))))</f>
      </c>
      <c r="N255" s="42"/>
      <c r="O255" s="43"/>
      <c r="P255" s="36">
        <f>IF(O255="","",ROUND(F255-O255,2))</f>
      </c>
    </row>
    <row r="256" ht="18" customHeight="1" spans="2:16" x14ac:dyDescent="0.25">
      <c r="B256" s="24"/>
      <c r="C256" s="24"/>
      <c r="D256" s="42"/>
      <c r="E256" s="43"/>
      <c r="F256" s="43"/>
      <c r="G256" s="42"/>
      <c r="H256" s="24"/>
      <c r="I256" s="42"/>
      <c r="J256" s="42"/>
      <c r="K256" s="44">
        <f>IF(G256="","",G256+Sources!$C$6)</f>
      </c>
      <c r="L256" s="36">
        <f>IF(OR(N(E256)=0,E256&gt;Sources!$C$14),"",ROUND(E256/Sources!$C$12*IF(E256&lt;Sources!$C$11,Sources!$C$9,Sources!$C$10),2))</f>
      </c>
      <c r="M256" s="45">
        <f>IF(F256="","",IF(AND(N(E256)&gt;0,E256&lt;=Sources!$C$14,F256&gt;L256),"! Over the cap",IF(I256="","! Not protected yet",IF(I256-G256&gt;Sources!$C$6,"! Protected after 30 days",IF(OR(J256="",J256-G256&gt;Sources!$C$7),"! Information not logged in 30 days","✓ Protected in time")))))</f>
      </c>
      <c r="N256" s="42"/>
      <c r="O256" s="43"/>
      <c r="P256" s="36">
        <f>IF(O256="","",ROUND(F256-O256,2))</f>
      </c>
    </row>
    <row r="257" ht="18" customHeight="1" spans="2:16" x14ac:dyDescent="0.25">
      <c r="B257" s="24"/>
      <c r="C257" s="24"/>
      <c r="D257" s="42"/>
      <c r="E257" s="43"/>
      <c r="F257" s="43"/>
      <c r="G257" s="42"/>
      <c r="H257" s="24"/>
      <c r="I257" s="42"/>
      <c r="J257" s="42"/>
      <c r="K257" s="44">
        <f>IF(G257="","",G257+Sources!$C$6)</f>
      </c>
      <c r="L257" s="36">
        <f>IF(OR(N(E257)=0,E257&gt;Sources!$C$14),"",ROUND(E257/Sources!$C$12*IF(E257&lt;Sources!$C$11,Sources!$C$9,Sources!$C$10),2))</f>
      </c>
      <c r="M257" s="45">
        <f>IF(F257="","",IF(AND(N(E257)&gt;0,E257&lt;=Sources!$C$14,F257&gt;L257),"! Over the cap",IF(I257="","! Not protected yet",IF(I257-G257&gt;Sources!$C$6,"! Protected after 30 days",IF(OR(J257="",J257-G257&gt;Sources!$C$7),"! Information not logged in 30 days","✓ Protected in time")))))</f>
      </c>
      <c r="N257" s="42"/>
      <c r="O257" s="43"/>
      <c r="P257" s="36">
        <f>IF(O257="","",ROUND(F257-O257,2))</f>
      </c>
    </row>
    <row r="258" ht="18" customHeight="1" spans="2:16" x14ac:dyDescent="0.25">
      <c r="B258" s="24"/>
      <c r="C258" s="24"/>
      <c r="D258" s="42"/>
      <c r="E258" s="43"/>
      <c r="F258" s="43"/>
      <c r="G258" s="42"/>
      <c r="H258" s="24"/>
      <c r="I258" s="42"/>
      <c r="J258" s="42"/>
      <c r="K258" s="44">
        <f>IF(G258="","",G258+Sources!$C$6)</f>
      </c>
      <c r="L258" s="36">
        <f>IF(OR(N(E258)=0,E258&gt;Sources!$C$14),"",ROUND(E258/Sources!$C$12*IF(E258&lt;Sources!$C$11,Sources!$C$9,Sources!$C$10),2))</f>
      </c>
      <c r="M258" s="45">
        <f>IF(F258="","",IF(AND(N(E258)&gt;0,E258&lt;=Sources!$C$14,F258&gt;L258),"! Over the cap",IF(I258="","! Not protected yet",IF(I258-G258&gt;Sources!$C$6,"! Protected after 30 days",IF(OR(J258="",J258-G258&gt;Sources!$C$7),"! Information not logged in 30 days","✓ Protected in time")))))</f>
      </c>
      <c r="N258" s="42"/>
      <c r="O258" s="43"/>
      <c r="P258" s="36">
        <f>IF(O258="","",ROUND(F258-O258,2))</f>
      </c>
    </row>
    <row r="259" ht="18" customHeight="1" spans="2:16" x14ac:dyDescent="0.25">
      <c r="B259" s="24"/>
      <c r="C259" s="24"/>
      <c r="D259" s="42"/>
      <c r="E259" s="43"/>
      <c r="F259" s="43"/>
      <c r="G259" s="42"/>
      <c r="H259" s="24"/>
      <c r="I259" s="42"/>
      <c r="J259" s="42"/>
      <c r="K259" s="44">
        <f>IF(G259="","",G259+Sources!$C$6)</f>
      </c>
      <c r="L259" s="36">
        <f>IF(OR(N(E259)=0,E259&gt;Sources!$C$14),"",ROUND(E259/Sources!$C$12*IF(E259&lt;Sources!$C$11,Sources!$C$9,Sources!$C$10),2))</f>
      </c>
      <c r="M259" s="45">
        <f>IF(F259="","",IF(AND(N(E259)&gt;0,E259&lt;=Sources!$C$14,F259&gt;L259),"! Over the cap",IF(I259="","! Not protected yet",IF(I259-G259&gt;Sources!$C$6,"! Protected after 30 days",IF(OR(J259="",J259-G259&gt;Sources!$C$7),"! Information not logged in 30 days","✓ Protected in time")))))</f>
      </c>
      <c r="N259" s="42"/>
      <c r="O259" s="43"/>
      <c r="P259" s="36">
        <f>IF(O259="","",ROUND(F259-O259,2))</f>
      </c>
    </row>
    <row r="260" ht="18" customHeight="1" spans="2:16" x14ac:dyDescent="0.25">
      <c r="B260" s="24"/>
      <c r="C260" s="24"/>
      <c r="D260" s="42"/>
      <c r="E260" s="43"/>
      <c r="F260" s="43"/>
      <c r="G260" s="42"/>
      <c r="H260" s="24"/>
      <c r="I260" s="42"/>
      <c r="J260" s="42"/>
      <c r="K260" s="44">
        <f>IF(G260="","",G260+Sources!$C$6)</f>
      </c>
      <c r="L260" s="36">
        <f>IF(OR(N(E260)=0,E260&gt;Sources!$C$14),"",ROUND(E260/Sources!$C$12*IF(E260&lt;Sources!$C$11,Sources!$C$9,Sources!$C$10),2))</f>
      </c>
      <c r="M260" s="45">
        <f>IF(F260="","",IF(AND(N(E260)&gt;0,E260&lt;=Sources!$C$14,F260&gt;L260),"! Over the cap",IF(I260="","! Not protected yet",IF(I260-G260&gt;Sources!$C$6,"! Protected after 30 days",IF(OR(J260="",J260-G260&gt;Sources!$C$7),"! Information not logged in 30 days","✓ Protected in time")))))</f>
      </c>
      <c r="N260" s="42"/>
      <c r="O260" s="43"/>
      <c r="P260" s="36">
        <f>IF(O260="","",ROUND(F260-O260,2))</f>
      </c>
    </row>
    <row r="261" ht="18" customHeight="1" spans="2:16" x14ac:dyDescent="0.25">
      <c r="B261" s="24"/>
      <c r="C261" s="24"/>
      <c r="D261" s="42"/>
      <c r="E261" s="43"/>
      <c r="F261" s="43"/>
      <c r="G261" s="42"/>
      <c r="H261" s="24"/>
      <c r="I261" s="42"/>
      <c r="J261" s="42"/>
      <c r="K261" s="44">
        <f>IF(G261="","",G261+Sources!$C$6)</f>
      </c>
      <c r="L261" s="36">
        <f>IF(OR(N(E261)=0,E261&gt;Sources!$C$14),"",ROUND(E261/Sources!$C$12*IF(E261&lt;Sources!$C$11,Sources!$C$9,Sources!$C$10),2))</f>
      </c>
      <c r="M261" s="45">
        <f>IF(F261="","",IF(AND(N(E261)&gt;0,E261&lt;=Sources!$C$14,F261&gt;L261),"! Over the cap",IF(I261="","! Not protected yet",IF(I261-G261&gt;Sources!$C$6,"! Protected after 30 days",IF(OR(J261="",J261-G261&gt;Sources!$C$7),"! Information not logged in 30 days","✓ Protected in time")))))</f>
      </c>
      <c r="N261" s="42"/>
      <c r="O261" s="43"/>
      <c r="P261" s="36">
        <f>IF(O261="","",ROUND(F261-O261,2))</f>
      </c>
    </row>
    <row r="262" ht="18" customHeight="1" spans="2:16" x14ac:dyDescent="0.25">
      <c r="B262" s="24"/>
      <c r="C262" s="24"/>
      <c r="D262" s="42"/>
      <c r="E262" s="43"/>
      <c r="F262" s="43"/>
      <c r="G262" s="42"/>
      <c r="H262" s="24"/>
      <c r="I262" s="42"/>
      <c r="J262" s="42"/>
      <c r="K262" s="44">
        <f>IF(G262="","",G262+Sources!$C$6)</f>
      </c>
      <c r="L262" s="36">
        <f>IF(OR(N(E262)=0,E262&gt;Sources!$C$14),"",ROUND(E262/Sources!$C$12*IF(E262&lt;Sources!$C$11,Sources!$C$9,Sources!$C$10),2))</f>
      </c>
      <c r="M262" s="45">
        <f>IF(F262="","",IF(AND(N(E262)&gt;0,E262&lt;=Sources!$C$14,F262&gt;L262),"! Over the cap",IF(I262="","! Not protected yet",IF(I262-G262&gt;Sources!$C$6,"! Protected after 30 days",IF(OR(J262="",J262-G262&gt;Sources!$C$7),"! Information not logged in 30 days","✓ Protected in time")))))</f>
      </c>
      <c r="N262" s="42"/>
      <c r="O262" s="43"/>
      <c r="P262" s="36">
        <f>IF(O262="","",ROUND(F262-O262,2))</f>
      </c>
    </row>
    <row r="263" ht="18" customHeight="1" spans="2:16" x14ac:dyDescent="0.25">
      <c r="B263" s="24"/>
      <c r="C263" s="24"/>
      <c r="D263" s="42"/>
      <c r="E263" s="43"/>
      <c r="F263" s="43"/>
      <c r="G263" s="42"/>
      <c r="H263" s="24"/>
      <c r="I263" s="42"/>
      <c r="J263" s="42"/>
      <c r="K263" s="44">
        <f>IF(G263="","",G263+Sources!$C$6)</f>
      </c>
      <c r="L263" s="36">
        <f>IF(OR(N(E263)=0,E263&gt;Sources!$C$14),"",ROUND(E263/Sources!$C$12*IF(E263&lt;Sources!$C$11,Sources!$C$9,Sources!$C$10),2))</f>
      </c>
      <c r="M263" s="45">
        <f>IF(F263="","",IF(AND(N(E263)&gt;0,E263&lt;=Sources!$C$14,F263&gt;L263),"! Over the cap",IF(I263="","! Not protected yet",IF(I263-G263&gt;Sources!$C$6,"! Protected after 30 days",IF(OR(J263="",J263-G263&gt;Sources!$C$7),"! Information not logged in 30 days","✓ Protected in time")))))</f>
      </c>
      <c r="N263" s="42"/>
      <c r="O263" s="43"/>
      <c r="P263" s="36">
        <f>IF(O263="","",ROUND(F263-O263,2))</f>
      </c>
    </row>
    <row r="264" ht="18" customHeight="1" spans="2:16" x14ac:dyDescent="0.25">
      <c r="B264" s="24"/>
      <c r="C264" s="24"/>
      <c r="D264" s="42"/>
      <c r="E264" s="43"/>
      <c r="F264" s="43"/>
      <c r="G264" s="42"/>
      <c r="H264" s="24"/>
      <c r="I264" s="42"/>
      <c r="J264" s="42"/>
      <c r="K264" s="44">
        <f>IF(G264="","",G264+Sources!$C$6)</f>
      </c>
      <c r="L264" s="36">
        <f>IF(OR(N(E264)=0,E264&gt;Sources!$C$14),"",ROUND(E264/Sources!$C$12*IF(E264&lt;Sources!$C$11,Sources!$C$9,Sources!$C$10),2))</f>
      </c>
      <c r="M264" s="45">
        <f>IF(F264="","",IF(AND(N(E264)&gt;0,E264&lt;=Sources!$C$14,F264&gt;L264),"! Over the cap",IF(I264="","! Not protected yet",IF(I264-G264&gt;Sources!$C$6,"! Protected after 30 days",IF(OR(J264="",J264-G264&gt;Sources!$C$7),"! Information not logged in 30 days","✓ Protected in time")))))</f>
      </c>
      <c r="N264" s="42"/>
      <c r="O264" s="43"/>
      <c r="P264" s="36">
        <f>IF(O264="","",ROUND(F264-O264,2))</f>
      </c>
    </row>
    <row r="265" ht="18" customHeight="1" spans="2:16" x14ac:dyDescent="0.25">
      <c r="B265" s="24"/>
      <c r="C265" s="24"/>
      <c r="D265" s="42"/>
      <c r="E265" s="43"/>
      <c r="F265" s="43"/>
      <c r="G265" s="42"/>
      <c r="H265" s="24"/>
      <c r="I265" s="42"/>
      <c r="J265" s="42"/>
      <c r="K265" s="44">
        <f>IF(G265="","",G265+Sources!$C$6)</f>
      </c>
      <c r="L265" s="36">
        <f>IF(OR(N(E265)=0,E265&gt;Sources!$C$14),"",ROUND(E265/Sources!$C$12*IF(E265&lt;Sources!$C$11,Sources!$C$9,Sources!$C$10),2))</f>
      </c>
      <c r="M265" s="45">
        <f>IF(F265="","",IF(AND(N(E265)&gt;0,E265&lt;=Sources!$C$14,F265&gt;L265),"! Over the cap",IF(I265="","! Not protected yet",IF(I265-G265&gt;Sources!$C$6,"! Protected after 30 days",IF(OR(J265="",J265-G265&gt;Sources!$C$7),"! Information not logged in 30 days","✓ Protected in time")))))</f>
      </c>
      <c r="N265" s="42"/>
      <c r="O265" s="43"/>
      <c r="P265" s="36">
        <f>IF(O265="","",ROUND(F265-O265,2))</f>
      </c>
    </row>
    <row r="266" ht="18" customHeight="1" spans="2:16" x14ac:dyDescent="0.25">
      <c r="B266" s="24"/>
      <c r="C266" s="24"/>
      <c r="D266" s="42"/>
      <c r="E266" s="43"/>
      <c r="F266" s="43"/>
      <c r="G266" s="42"/>
      <c r="H266" s="24"/>
      <c r="I266" s="42"/>
      <c r="J266" s="42"/>
      <c r="K266" s="44">
        <f>IF(G266="","",G266+Sources!$C$6)</f>
      </c>
      <c r="L266" s="36">
        <f>IF(OR(N(E266)=0,E266&gt;Sources!$C$14),"",ROUND(E266/Sources!$C$12*IF(E266&lt;Sources!$C$11,Sources!$C$9,Sources!$C$10),2))</f>
      </c>
      <c r="M266" s="45">
        <f>IF(F266="","",IF(AND(N(E266)&gt;0,E266&lt;=Sources!$C$14,F266&gt;L266),"! Over the cap",IF(I266="","! Not protected yet",IF(I266-G266&gt;Sources!$C$6,"! Protected after 30 days",IF(OR(J266="",J266-G266&gt;Sources!$C$7),"! Information not logged in 30 days","✓ Protected in time")))))</f>
      </c>
      <c r="N266" s="42"/>
      <c r="O266" s="43"/>
      <c r="P266" s="36">
        <f>IF(O266="","",ROUND(F266-O266,2))</f>
      </c>
    </row>
    <row r="267" ht="18" customHeight="1" spans="2:16" x14ac:dyDescent="0.25">
      <c r="B267" s="24"/>
      <c r="C267" s="24"/>
      <c r="D267" s="42"/>
      <c r="E267" s="43"/>
      <c r="F267" s="43"/>
      <c r="G267" s="42"/>
      <c r="H267" s="24"/>
      <c r="I267" s="42"/>
      <c r="J267" s="42"/>
      <c r="K267" s="44">
        <f>IF(G267="","",G267+Sources!$C$6)</f>
      </c>
      <c r="L267" s="36">
        <f>IF(OR(N(E267)=0,E267&gt;Sources!$C$14),"",ROUND(E267/Sources!$C$12*IF(E267&lt;Sources!$C$11,Sources!$C$9,Sources!$C$10),2))</f>
      </c>
      <c r="M267" s="45">
        <f>IF(F267="","",IF(AND(N(E267)&gt;0,E267&lt;=Sources!$C$14,F267&gt;L267),"! Over the cap",IF(I267="","! Not protected yet",IF(I267-G267&gt;Sources!$C$6,"! Protected after 30 days",IF(OR(J267="",J267-G267&gt;Sources!$C$7),"! Information not logged in 30 days","✓ Protected in time")))))</f>
      </c>
      <c r="N267" s="42"/>
      <c r="O267" s="43"/>
      <c r="P267" s="36">
        <f>IF(O267="","",ROUND(F267-O267,2))</f>
      </c>
    </row>
    <row r="268" ht="18" customHeight="1" spans="2:16" x14ac:dyDescent="0.25">
      <c r="B268" s="24"/>
      <c r="C268" s="24"/>
      <c r="D268" s="42"/>
      <c r="E268" s="43"/>
      <c r="F268" s="43"/>
      <c r="G268" s="42"/>
      <c r="H268" s="24"/>
      <c r="I268" s="42"/>
      <c r="J268" s="42"/>
      <c r="K268" s="44">
        <f>IF(G268="","",G268+Sources!$C$6)</f>
      </c>
      <c r="L268" s="36">
        <f>IF(OR(N(E268)=0,E268&gt;Sources!$C$14),"",ROUND(E268/Sources!$C$12*IF(E268&lt;Sources!$C$11,Sources!$C$9,Sources!$C$10),2))</f>
      </c>
      <c r="M268" s="45">
        <f>IF(F268="","",IF(AND(N(E268)&gt;0,E268&lt;=Sources!$C$14,F268&gt;L268),"! Over the cap",IF(I268="","! Not protected yet",IF(I268-G268&gt;Sources!$C$6,"! Protected after 30 days",IF(OR(J268="",J268-G268&gt;Sources!$C$7),"! Information not logged in 30 days","✓ Protected in time")))))</f>
      </c>
      <c r="N268" s="42"/>
      <c r="O268" s="43"/>
      <c r="P268" s="36">
        <f>IF(O268="","",ROUND(F268-O268,2))</f>
      </c>
    </row>
    <row r="269" ht="18" customHeight="1" spans="2:16" x14ac:dyDescent="0.25">
      <c r="B269" s="24"/>
      <c r="C269" s="24"/>
      <c r="D269" s="42"/>
      <c r="E269" s="43"/>
      <c r="F269" s="43"/>
      <c r="G269" s="42"/>
      <c r="H269" s="24"/>
      <c r="I269" s="42"/>
      <c r="J269" s="42"/>
      <c r="K269" s="44">
        <f>IF(G269="","",G269+Sources!$C$6)</f>
      </c>
      <c r="L269" s="36">
        <f>IF(OR(N(E269)=0,E269&gt;Sources!$C$14),"",ROUND(E269/Sources!$C$12*IF(E269&lt;Sources!$C$11,Sources!$C$9,Sources!$C$10),2))</f>
      </c>
      <c r="M269" s="45">
        <f>IF(F269="","",IF(AND(N(E269)&gt;0,E269&lt;=Sources!$C$14,F269&gt;L269),"! Over the cap",IF(I269="","! Not protected yet",IF(I269-G269&gt;Sources!$C$6,"! Protected after 30 days",IF(OR(J269="",J269-G269&gt;Sources!$C$7),"! Information not logged in 30 days","✓ Protected in time")))))</f>
      </c>
      <c r="N269" s="42"/>
      <c r="O269" s="43"/>
      <c r="P269" s="36">
        <f>IF(O269="","",ROUND(F269-O269,2))</f>
      </c>
    </row>
    <row r="270" ht="18" customHeight="1" spans="2:16" x14ac:dyDescent="0.25">
      <c r="B270" s="24"/>
      <c r="C270" s="24"/>
      <c r="D270" s="42"/>
      <c r="E270" s="43"/>
      <c r="F270" s="43"/>
      <c r="G270" s="42"/>
      <c r="H270" s="24"/>
      <c r="I270" s="42"/>
      <c r="J270" s="42"/>
      <c r="K270" s="44">
        <f>IF(G270="","",G270+Sources!$C$6)</f>
      </c>
      <c r="L270" s="36">
        <f>IF(OR(N(E270)=0,E270&gt;Sources!$C$14),"",ROUND(E270/Sources!$C$12*IF(E270&lt;Sources!$C$11,Sources!$C$9,Sources!$C$10),2))</f>
      </c>
      <c r="M270" s="45">
        <f>IF(F270="","",IF(AND(N(E270)&gt;0,E270&lt;=Sources!$C$14,F270&gt;L270),"! Over the cap",IF(I270="","! Not protected yet",IF(I270-G270&gt;Sources!$C$6,"! Protected after 30 days",IF(OR(J270="",J270-G270&gt;Sources!$C$7),"! Information not logged in 30 days","✓ Protected in time")))))</f>
      </c>
      <c r="N270" s="42"/>
      <c r="O270" s="43"/>
      <c r="P270" s="36">
        <f>IF(O270="","",ROUND(F270-O270,2))</f>
      </c>
    </row>
    <row r="271" ht="18" customHeight="1" spans="2:16" x14ac:dyDescent="0.25">
      <c r="B271" s="24"/>
      <c r="C271" s="24"/>
      <c r="D271" s="42"/>
      <c r="E271" s="43"/>
      <c r="F271" s="43"/>
      <c r="G271" s="42"/>
      <c r="H271" s="24"/>
      <c r="I271" s="42"/>
      <c r="J271" s="42"/>
      <c r="K271" s="44">
        <f>IF(G271="","",G271+Sources!$C$6)</f>
      </c>
      <c r="L271" s="36">
        <f>IF(OR(N(E271)=0,E271&gt;Sources!$C$14),"",ROUND(E271/Sources!$C$12*IF(E271&lt;Sources!$C$11,Sources!$C$9,Sources!$C$10),2))</f>
      </c>
      <c r="M271" s="45">
        <f>IF(F271="","",IF(AND(N(E271)&gt;0,E271&lt;=Sources!$C$14,F271&gt;L271),"! Over the cap",IF(I271="","! Not protected yet",IF(I271-G271&gt;Sources!$C$6,"! Protected after 30 days",IF(OR(J271="",J271-G271&gt;Sources!$C$7),"! Information not logged in 30 days","✓ Protected in time")))))</f>
      </c>
      <c r="N271" s="42"/>
      <c r="O271" s="43"/>
      <c r="P271" s="36">
        <f>IF(O271="","",ROUND(F271-O271,2))</f>
      </c>
    </row>
    <row r="272" ht="18" customHeight="1" spans="2:16" x14ac:dyDescent="0.25">
      <c r="B272" s="24"/>
      <c r="C272" s="24"/>
      <c r="D272" s="42"/>
      <c r="E272" s="43"/>
      <c r="F272" s="43"/>
      <c r="G272" s="42"/>
      <c r="H272" s="24"/>
      <c r="I272" s="42"/>
      <c r="J272" s="42"/>
      <c r="K272" s="44">
        <f>IF(G272="","",G272+Sources!$C$6)</f>
      </c>
      <c r="L272" s="36">
        <f>IF(OR(N(E272)=0,E272&gt;Sources!$C$14),"",ROUND(E272/Sources!$C$12*IF(E272&lt;Sources!$C$11,Sources!$C$9,Sources!$C$10),2))</f>
      </c>
      <c r="M272" s="45">
        <f>IF(F272="","",IF(AND(N(E272)&gt;0,E272&lt;=Sources!$C$14,F272&gt;L272),"! Over the cap",IF(I272="","! Not protected yet",IF(I272-G272&gt;Sources!$C$6,"! Protected after 30 days",IF(OR(J272="",J272-G272&gt;Sources!$C$7),"! Information not logged in 30 days","✓ Protected in time")))))</f>
      </c>
      <c r="N272" s="42"/>
      <c r="O272" s="43"/>
      <c r="P272" s="36">
        <f>IF(O272="","",ROUND(F272-O272,2))</f>
      </c>
    </row>
    <row r="273" ht="18" customHeight="1" spans="2:16" x14ac:dyDescent="0.25">
      <c r="B273" s="24"/>
      <c r="C273" s="24"/>
      <c r="D273" s="42"/>
      <c r="E273" s="43"/>
      <c r="F273" s="43"/>
      <c r="G273" s="42"/>
      <c r="H273" s="24"/>
      <c r="I273" s="42"/>
      <c r="J273" s="42"/>
      <c r="K273" s="44">
        <f>IF(G273="","",G273+Sources!$C$6)</f>
      </c>
      <c r="L273" s="36">
        <f>IF(OR(N(E273)=0,E273&gt;Sources!$C$14),"",ROUND(E273/Sources!$C$12*IF(E273&lt;Sources!$C$11,Sources!$C$9,Sources!$C$10),2))</f>
      </c>
      <c r="M273" s="45">
        <f>IF(F273="","",IF(AND(N(E273)&gt;0,E273&lt;=Sources!$C$14,F273&gt;L273),"! Over the cap",IF(I273="","! Not protected yet",IF(I273-G273&gt;Sources!$C$6,"! Protected after 30 days",IF(OR(J273="",J273-G273&gt;Sources!$C$7),"! Information not logged in 30 days","✓ Protected in time")))))</f>
      </c>
      <c r="N273" s="42"/>
      <c r="O273" s="43"/>
      <c r="P273" s="36">
        <f>IF(O273="","",ROUND(F273-O273,2))</f>
      </c>
    </row>
    <row r="274" ht="18" customHeight="1" spans="2:16" x14ac:dyDescent="0.25">
      <c r="B274" s="24"/>
      <c r="C274" s="24"/>
      <c r="D274" s="42"/>
      <c r="E274" s="43"/>
      <c r="F274" s="43"/>
      <c r="G274" s="42"/>
      <c r="H274" s="24"/>
      <c r="I274" s="42"/>
      <c r="J274" s="42"/>
      <c r="K274" s="44">
        <f>IF(G274="","",G274+Sources!$C$6)</f>
      </c>
      <c r="L274" s="36">
        <f>IF(OR(N(E274)=0,E274&gt;Sources!$C$14),"",ROUND(E274/Sources!$C$12*IF(E274&lt;Sources!$C$11,Sources!$C$9,Sources!$C$10),2))</f>
      </c>
      <c r="M274" s="45">
        <f>IF(F274="","",IF(AND(N(E274)&gt;0,E274&lt;=Sources!$C$14,F274&gt;L274),"! Over the cap",IF(I274="","! Not protected yet",IF(I274-G274&gt;Sources!$C$6,"! Protected after 30 days",IF(OR(J274="",J274-G274&gt;Sources!$C$7),"! Information not logged in 30 days","✓ Protected in time")))))</f>
      </c>
      <c r="N274" s="42"/>
      <c r="O274" s="43"/>
      <c r="P274" s="36">
        <f>IF(O274="","",ROUND(F274-O274,2))</f>
      </c>
    </row>
    <row r="275" ht="18" customHeight="1" spans="2:16" x14ac:dyDescent="0.25">
      <c r="B275" s="24"/>
      <c r="C275" s="24"/>
      <c r="D275" s="42"/>
      <c r="E275" s="43"/>
      <c r="F275" s="43"/>
      <c r="G275" s="42"/>
      <c r="H275" s="24"/>
      <c r="I275" s="42"/>
      <c r="J275" s="42"/>
      <c r="K275" s="44">
        <f>IF(G275="","",G275+Sources!$C$6)</f>
      </c>
      <c r="L275" s="36">
        <f>IF(OR(N(E275)=0,E275&gt;Sources!$C$14),"",ROUND(E275/Sources!$C$12*IF(E275&lt;Sources!$C$11,Sources!$C$9,Sources!$C$10),2))</f>
      </c>
      <c r="M275" s="45">
        <f>IF(F275="","",IF(AND(N(E275)&gt;0,E275&lt;=Sources!$C$14,F275&gt;L275),"! Over the cap",IF(I275="","! Not protected yet",IF(I275-G275&gt;Sources!$C$6,"! Protected after 30 days",IF(OR(J275="",J275-G275&gt;Sources!$C$7),"! Information not logged in 30 days","✓ Protected in time")))))</f>
      </c>
      <c r="N275" s="42"/>
      <c r="O275" s="43"/>
      <c r="P275" s="36">
        <f>IF(O275="","",ROUND(F275-O275,2))</f>
      </c>
    </row>
    <row r="276" ht="18" customHeight="1" spans="2:16" x14ac:dyDescent="0.25">
      <c r="B276" s="24"/>
      <c r="C276" s="24"/>
      <c r="D276" s="42"/>
      <c r="E276" s="43"/>
      <c r="F276" s="43"/>
      <c r="G276" s="42"/>
      <c r="H276" s="24"/>
      <c r="I276" s="42"/>
      <c r="J276" s="42"/>
      <c r="K276" s="44">
        <f>IF(G276="","",G276+Sources!$C$6)</f>
      </c>
      <c r="L276" s="36">
        <f>IF(OR(N(E276)=0,E276&gt;Sources!$C$14),"",ROUND(E276/Sources!$C$12*IF(E276&lt;Sources!$C$11,Sources!$C$9,Sources!$C$10),2))</f>
      </c>
      <c r="M276" s="45">
        <f>IF(F276="","",IF(AND(N(E276)&gt;0,E276&lt;=Sources!$C$14,F276&gt;L276),"! Over the cap",IF(I276="","! Not protected yet",IF(I276-G276&gt;Sources!$C$6,"! Protected after 30 days",IF(OR(J276="",J276-G276&gt;Sources!$C$7),"! Information not logged in 30 days","✓ Protected in time")))))</f>
      </c>
      <c r="N276" s="42"/>
      <c r="O276" s="43"/>
      <c r="P276" s="36">
        <f>IF(O276="","",ROUND(F276-O276,2))</f>
      </c>
    </row>
    <row r="277" ht="18" customHeight="1" spans="2:16" x14ac:dyDescent="0.25">
      <c r="B277" s="24"/>
      <c r="C277" s="24"/>
      <c r="D277" s="42"/>
      <c r="E277" s="43"/>
      <c r="F277" s="43"/>
      <c r="G277" s="42"/>
      <c r="H277" s="24"/>
      <c r="I277" s="42"/>
      <c r="J277" s="42"/>
      <c r="K277" s="44">
        <f>IF(G277="","",G277+Sources!$C$6)</f>
      </c>
      <c r="L277" s="36">
        <f>IF(OR(N(E277)=0,E277&gt;Sources!$C$14),"",ROUND(E277/Sources!$C$12*IF(E277&lt;Sources!$C$11,Sources!$C$9,Sources!$C$10),2))</f>
      </c>
      <c r="M277" s="45">
        <f>IF(F277="","",IF(AND(N(E277)&gt;0,E277&lt;=Sources!$C$14,F277&gt;L277),"! Over the cap",IF(I277="","! Not protected yet",IF(I277-G277&gt;Sources!$C$6,"! Protected after 30 days",IF(OR(J277="",J277-G277&gt;Sources!$C$7),"! Information not logged in 30 days","✓ Protected in time")))))</f>
      </c>
      <c r="N277" s="42"/>
      <c r="O277" s="43"/>
      <c r="P277" s="36">
        <f>IF(O277="","",ROUND(F277-O277,2))</f>
      </c>
    </row>
    <row r="278" ht="18" customHeight="1" spans="2:16" x14ac:dyDescent="0.25">
      <c r="B278" s="24"/>
      <c r="C278" s="24"/>
      <c r="D278" s="42"/>
      <c r="E278" s="43"/>
      <c r="F278" s="43"/>
      <c r="G278" s="42"/>
      <c r="H278" s="24"/>
      <c r="I278" s="42"/>
      <c r="J278" s="42"/>
      <c r="K278" s="44">
        <f>IF(G278="","",G278+Sources!$C$6)</f>
      </c>
      <c r="L278" s="36">
        <f>IF(OR(N(E278)=0,E278&gt;Sources!$C$14),"",ROUND(E278/Sources!$C$12*IF(E278&lt;Sources!$C$11,Sources!$C$9,Sources!$C$10),2))</f>
      </c>
      <c r="M278" s="45">
        <f>IF(F278="","",IF(AND(N(E278)&gt;0,E278&lt;=Sources!$C$14,F278&gt;L278),"! Over the cap",IF(I278="","! Not protected yet",IF(I278-G278&gt;Sources!$C$6,"! Protected after 30 days",IF(OR(J278="",J278-G278&gt;Sources!$C$7),"! Information not logged in 30 days","✓ Protected in time")))))</f>
      </c>
      <c r="N278" s="42"/>
      <c r="O278" s="43"/>
      <c r="P278" s="36">
        <f>IF(O278="","",ROUND(F278-O278,2))</f>
      </c>
    </row>
    <row r="279" ht="18" customHeight="1" spans="2:16" x14ac:dyDescent="0.25">
      <c r="B279" s="24"/>
      <c r="C279" s="24"/>
      <c r="D279" s="42"/>
      <c r="E279" s="43"/>
      <c r="F279" s="43"/>
      <c r="G279" s="42"/>
      <c r="H279" s="24"/>
      <c r="I279" s="42"/>
      <c r="J279" s="42"/>
      <c r="K279" s="44">
        <f>IF(G279="","",G279+Sources!$C$6)</f>
      </c>
      <c r="L279" s="36">
        <f>IF(OR(N(E279)=0,E279&gt;Sources!$C$14),"",ROUND(E279/Sources!$C$12*IF(E279&lt;Sources!$C$11,Sources!$C$9,Sources!$C$10),2))</f>
      </c>
      <c r="M279" s="45">
        <f>IF(F279="","",IF(AND(N(E279)&gt;0,E279&lt;=Sources!$C$14,F279&gt;L279),"! Over the cap",IF(I279="","! Not protected yet",IF(I279-G279&gt;Sources!$C$6,"! Protected after 30 days",IF(OR(J279="",J279-G279&gt;Sources!$C$7),"! Information not logged in 30 days","✓ Protected in time")))))</f>
      </c>
      <c r="N279" s="42"/>
      <c r="O279" s="43"/>
      <c r="P279" s="36">
        <f>IF(O279="","",ROUND(F279-O279,2))</f>
      </c>
    </row>
    <row r="280" ht="18" customHeight="1" spans="2:16" x14ac:dyDescent="0.25">
      <c r="B280" s="24"/>
      <c r="C280" s="24"/>
      <c r="D280" s="42"/>
      <c r="E280" s="43"/>
      <c r="F280" s="43"/>
      <c r="G280" s="42"/>
      <c r="H280" s="24"/>
      <c r="I280" s="42"/>
      <c r="J280" s="42"/>
      <c r="K280" s="44">
        <f>IF(G280="","",G280+Sources!$C$6)</f>
      </c>
      <c r="L280" s="36">
        <f>IF(OR(N(E280)=0,E280&gt;Sources!$C$14),"",ROUND(E280/Sources!$C$12*IF(E280&lt;Sources!$C$11,Sources!$C$9,Sources!$C$10),2))</f>
      </c>
      <c r="M280" s="45">
        <f>IF(F280="","",IF(AND(N(E280)&gt;0,E280&lt;=Sources!$C$14,F280&gt;L280),"! Over the cap",IF(I280="","! Not protected yet",IF(I280-G280&gt;Sources!$C$6,"! Protected after 30 days",IF(OR(J280="",J280-G280&gt;Sources!$C$7),"! Information not logged in 30 days","✓ Protected in time")))))</f>
      </c>
      <c r="N280" s="42"/>
      <c r="O280" s="43"/>
      <c r="P280" s="36">
        <f>IF(O280="","",ROUND(F280-O280,2))</f>
      </c>
    </row>
    <row r="281" ht="18" customHeight="1" spans="2:16" x14ac:dyDescent="0.25">
      <c r="B281" s="24"/>
      <c r="C281" s="24"/>
      <c r="D281" s="42"/>
      <c r="E281" s="43"/>
      <c r="F281" s="43"/>
      <c r="G281" s="42"/>
      <c r="H281" s="24"/>
      <c r="I281" s="42"/>
      <c r="J281" s="42"/>
      <c r="K281" s="44">
        <f>IF(G281="","",G281+Sources!$C$6)</f>
      </c>
      <c r="L281" s="36">
        <f>IF(OR(N(E281)=0,E281&gt;Sources!$C$14),"",ROUND(E281/Sources!$C$12*IF(E281&lt;Sources!$C$11,Sources!$C$9,Sources!$C$10),2))</f>
      </c>
      <c r="M281" s="45">
        <f>IF(F281="","",IF(AND(N(E281)&gt;0,E281&lt;=Sources!$C$14,F281&gt;L281),"! Over the cap",IF(I281="","! Not protected yet",IF(I281-G281&gt;Sources!$C$6,"! Protected after 30 days",IF(OR(J281="",J281-G281&gt;Sources!$C$7),"! Information not logged in 30 days","✓ Protected in time")))))</f>
      </c>
      <c r="N281" s="42"/>
      <c r="O281" s="43"/>
      <c r="P281" s="36">
        <f>IF(O281="","",ROUND(F281-O281,2))</f>
      </c>
    </row>
    <row r="282" ht="18" customHeight="1" spans="2:16" x14ac:dyDescent="0.25">
      <c r="B282" s="24"/>
      <c r="C282" s="24"/>
      <c r="D282" s="42"/>
      <c r="E282" s="43"/>
      <c r="F282" s="43"/>
      <c r="G282" s="42"/>
      <c r="H282" s="24"/>
      <c r="I282" s="42"/>
      <c r="J282" s="42"/>
      <c r="K282" s="44">
        <f>IF(G282="","",G282+Sources!$C$6)</f>
      </c>
      <c r="L282" s="36">
        <f>IF(OR(N(E282)=0,E282&gt;Sources!$C$14),"",ROUND(E282/Sources!$C$12*IF(E282&lt;Sources!$C$11,Sources!$C$9,Sources!$C$10),2))</f>
      </c>
      <c r="M282" s="45">
        <f>IF(F282="","",IF(AND(N(E282)&gt;0,E282&lt;=Sources!$C$14,F282&gt;L282),"! Over the cap",IF(I282="","! Not protected yet",IF(I282-G282&gt;Sources!$C$6,"! Protected after 30 days",IF(OR(J282="",J282-G282&gt;Sources!$C$7),"! Information not logged in 30 days","✓ Protected in time")))))</f>
      </c>
      <c r="N282" s="42"/>
      <c r="O282" s="43"/>
      <c r="P282" s="36">
        <f>IF(O282="","",ROUND(F282-O282,2))</f>
      </c>
    </row>
    <row r="283" ht="18" customHeight="1" spans="2:16" x14ac:dyDescent="0.25">
      <c r="B283" s="24"/>
      <c r="C283" s="24"/>
      <c r="D283" s="42"/>
      <c r="E283" s="43"/>
      <c r="F283" s="43"/>
      <c r="G283" s="42"/>
      <c r="H283" s="24"/>
      <c r="I283" s="42"/>
      <c r="J283" s="42"/>
      <c r="K283" s="44">
        <f>IF(G283="","",G283+Sources!$C$6)</f>
      </c>
      <c r="L283" s="36">
        <f>IF(OR(N(E283)=0,E283&gt;Sources!$C$14),"",ROUND(E283/Sources!$C$12*IF(E283&lt;Sources!$C$11,Sources!$C$9,Sources!$C$10),2))</f>
      </c>
      <c r="M283" s="45">
        <f>IF(F283="","",IF(AND(N(E283)&gt;0,E283&lt;=Sources!$C$14,F283&gt;L283),"! Over the cap",IF(I283="","! Not protected yet",IF(I283-G283&gt;Sources!$C$6,"! Protected after 30 days",IF(OR(J283="",J283-G283&gt;Sources!$C$7),"! Information not logged in 30 days","✓ Protected in time")))))</f>
      </c>
      <c r="N283" s="42"/>
      <c r="O283" s="43"/>
      <c r="P283" s="36">
        <f>IF(O283="","",ROUND(F283-O283,2))</f>
      </c>
    </row>
    <row r="284" ht="18" customHeight="1" spans="2:16" x14ac:dyDescent="0.25">
      <c r="B284" s="24"/>
      <c r="C284" s="24"/>
      <c r="D284" s="42"/>
      <c r="E284" s="43"/>
      <c r="F284" s="43"/>
      <c r="G284" s="42"/>
      <c r="H284" s="24"/>
      <c r="I284" s="42"/>
      <c r="J284" s="42"/>
      <c r="K284" s="44">
        <f>IF(G284="","",G284+Sources!$C$6)</f>
      </c>
      <c r="L284" s="36">
        <f>IF(OR(N(E284)=0,E284&gt;Sources!$C$14),"",ROUND(E284/Sources!$C$12*IF(E284&lt;Sources!$C$11,Sources!$C$9,Sources!$C$10),2))</f>
      </c>
      <c r="M284" s="45">
        <f>IF(F284="","",IF(AND(N(E284)&gt;0,E284&lt;=Sources!$C$14,F284&gt;L284),"! Over the cap",IF(I284="","! Not protected yet",IF(I284-G284&gt;Sources!$C$6,"! Protected after 30 days",IF(OR(J284="",J284-G284&gt;Sources!$C$7),"! Information not logged in 30 days","✓ Protected in time")))))</f>
      </c>
      <c r="N284" s="42"/>
      <c r="O284" s="43"/>
      <c r="P284" s="36">
        <f>IF(O284="","",ROUND(F284-O284,2))</f>
      </c>
    </row>
    <row r="285" ht="18" customHeight="1" spans="2:16" x14ac:dyDescent="0.25">
      <c r="B285" s="24"/>
      <c r="C285" s="24"/>
      <c r="D285" s="42"/>
      <c r="E285" s="43"/>
      <c r="F285" s="43"/>
      <c r="G285" s="42"/>
      <c r="H285" s="24"/>
      <c r="I285" s="42"/>
      <c r="J285" s="42"/>
      <c r="K285" s="44">
        <f>IF(G285="","",G285+Sources!$C$6)</f>
      </c>
      <c r="L285" s="36">
        <f>IF(OR(N(E285)=0,E285&gt;Sources!$C$14),"",ROUND(E285/Sources!$C$12*IF(E285&lt;Sources!$C$11,Sources!$C$9,Sources!$C$10),2))</f>
      </c>
      <c r="M285" s="45">
        <f>IF(F285="","",IF(AND(N(E285)&gt;0,E285&lt;=Sources!$C$14,F285&gt;L285),"! Over the cap",IF(I285="","! Not protected yet",IF(I285-G285&gt;Sources!$C$6,"! Protected after 30 days",IF(OR(J285="",J285-G285&gt;Sources!$C$7),"! Information not logged in 30 days","✓ Protected in time")))))</f>
      </c>
      <c r="N285" s="42"/>
      <c r="O285" s="43"/>
      <c r="P285" s="36">
        <f>IF(O285="","",ROUND(F285-O285,2))</f>
      </c>
    </row>
    <row r="286" ht="18" customHeight="1" spans="2:16" x14ac:dyDescent="0.25">
      <c r="B286" s="24"/>
      <c r="C286" s="24"/>
      <c r="D286" s="42"/>
      <c r="E286" s="43"/>
      <c r="F286" s="43"/>
      <c r="G286" s="42"/>
      <c r="H286" s="24"/>
      <c r="I286" s="42"/>
      <c r="J286" s="42"/>
      <c r="K286" s="44">
        <f>IF(G286="","",G286+Sources!$C$6)</f>
      </c>
      <c r="L286" s="36">
        <f>IF(OR(N(E286)=0,E286&gt;Sources!$C$14),"",ROUND(E286/Sources!$C$12*IF(E286&lt;Sources!$C$11,Sources!$C$9,Sources!$C$10),2))</f>
      </c>
      <c r="M286" s="45">
        <f>IF(F286="","",IF(AND(N(E286)&gt;0,E286&lt;=Sources!$C$14,F286&gt;L286),"! Over the cap",IF(I286="","! Not protected yet",IF(I286-G286&gt;Sources!$C$6,"! Protected after 30 days",IF(OR(J286="",J286-G286&gt;Sources!$C$7),"! Information not logged in 30 days","✓ Protected in time")))))</f>
      </c>
      <c r="N286" s="42"/>
      <c r="O286" s="43"/>
      <c r="P286" s="36">
        <f>IF(O286="","",ROUND(F286-O286,2))</f>
      </c>
    </row>
    <row r="287" ht="18" customHeight="1" spans="2:16" x14ac:dyDescent="0.25">
      <c r="B287" s="24"/>
      <c r="C287" s="24"/>
      <c r="D287" s="42"/>
      <c r="E287" s="43"/>
      <c r="F287" s="43"/>
      <c r="G287" s="42"/>
      <c r="H287" s="24"/>
      <c r="I287" s="42"/>
      <c r="J287" s="42"/>
      <c r="K287" s="44">
        <f>IF(G287="","",G287+Sources!$C$6)</f>
      </c>
      <c r="L287" s="36">
        <f>IF(OR(N(E287)=0,E287&gt;Sources!$C$14),"",ROUND(E287/Sources!$C$12*IF(E287&lt;Sources!$C$11,Sources!$C$9,Sources!$C$10),2))</f>
      </c>
      <c r="M287" s="45">
        <f>IF(F287="","",IF(AND(N(E287)&gt;0,E287&lt;=Sources!$C$14,F287&gt;L287),"! Over the cap",IF(I287="","! Not protected yet",IF(I287-G287&gt;Sources!$C$6,"! Protected after 30 days",IF(OR(J287="",J287-G287&gt;Sources!$C$7),"! Information not logged in 30 days","✓ Protected in time")))))</f>
      </c>
      <c r="N287" s="42"/>
      <c r="O287" s="43"/>
      <c r="P287" s="36">
        <f>IF(O287="","",ROUND(F287-O287,2))</f>
      </c>
    </row>
    <row r="288" ht="18" customHeight="1" spans="2:16" x14ac:dyDescent="0.25">
      <c r="B288" s="24"/>
      <c r="C288" s="24"/>
      <c r="D288" s="42"/>
      <c r="E288" s="43"/>
      <c r="F288" s="43"/>
      <c r="G288" s="42"/>
      <c r="H288" s="24"/>
      <c r="I288" s="42"/>
      <c r="J288" s="42"/>
      <c r="K288" s="44">
        <f>IF(G288="","",G288+Sources!$C$6)</f>
      </c>
      <c r="L288" s="36">
        <f>IF(OR(N(E288)=0,E288&gt;Sources!$C$14),"",ROUND(E288/Sources!$C$12*IF(E288&lt;Sources!$C$11,Sources!$C$9,Sources!$C$10),2))</f>
      </c>
      <c r="M288" s="45">
        <f>IF(F288="","",IF(AND(N(E288)&gt;0,E288&lt;=Sources!$C$14,F288&gt;L288),"! Over the cap",IF(I288="","! Not protected yet",IF(I288-G288&gt;Sources!$C$6,"! Protected after 30 days",IF(OR(J288="",J288-G288&gt;Sources!$C$7),"! Information not logged in 30 days","✓ Protected in time")))))</f>
      </c>
      <c r="N288" s="42"/>
      <c r="O288" s="43"/>
      <c r="P288" s="36">
        <f>IF(O288="","",ROUND(F288-O288,2))</f>
      </c>
    </row>
    <row r="289" ht="18" customHeight="1" spans="2:16" x14ac:dyDescent="0.25">
      <c r="B289" s="24"/>
      <c r="C289" s="24"/>
      <c r="D289" s="42"/>
      <c r="E289" s="43"/>
      <c r="F289" s="43"/>
      <c r="G289" s="42"/>
      <c r="H289" s="24"/>
      <c r="I289" s="42"/>
      <c r="J289" s="42"/>
      <c r="K289" s="44">
        <f>IF(G289="","",G289+Sources!$C$6)</f>
      </c>
      <c r="L289" s="36">
        <f>IF(OR(N(E289)=0,E289&gt;Sources!$C$14),"",ROUND(E289/Sources!$C$12*IF(E289&lt;Sources!$C$11,Sources!$C$9,Sources!$C$10),2))</f>
      </c>
      <c r="M289" s="45">
        <f>IF(F289="","",IF(AND(N(E289)&gt;0,E289&lt;=Sources!$C$14,F289&gt;L289),"! Over the cap",IF(I289="","! Not protected yet",IF(I289-G289&gt;Sources!$C$6,"! Protected after 30 days",IF(OR(J289="",J289-G289&gt;Sources!$C$7),"! Information not logged in 30 days","✓ Protected in time")))))</f>
      </c>
      <c r="N289" s="42"/>
      <c r="O289" s="43"/>
      <c r="P289" s="36">
        <f>IF(O289="","",ROUND(F289-O289,2))</f>
      </c>
    </row>
    <row r="290" ht="18" customHeight="1" spans="2:16" x14ac:dyDescent="0.25">
      <c r="B290" s="24"/>
      <c r="C290" s="24"/>
      <c r="D290" s="42"/>
      <c r="E290" s="43"/>
      <c r="F290" s="43"/>
      <c r="G290" s="42"/>
      <c r="H290" s="24"/>
      <c r="I290" s="42"/>
      <c r="J290" s="42"/>
      <c r="K290" s="44">
        <f>IF(G290="","",G290+Sources!$C$6)</f>
      </c>
      <c r="L290" s="36">
        <f>IF(OR(N(E290)=0,E290&gt;Sources!$C$14),"",ROUND(E290/Sources!$C$12*IF(E290&lt;Sources!$C$11,Sources!$C$9,Sources!$C$10),2))</f>
      </c>
      <c r="M290" s="45">
        <f>IF(F290="","",IF(AND(N(E290)&gt;0,E290&lt;=Sources!$C$14,F290&gt;L290),"! Over the cap",IF(I290="","! Not protected yet",IF(I290-G290&gt;Sources!$C$6,"! Protected after 30 days",IF(OR(J290="",J290-G290&gt;Sources!$C$7),"! Information not logged in 30 days","✓ Protected in time")))))</f>
      </c>
      <c r="N290" s="42"/>
      <c r="O290" s="43"/>
      <c r="P290" s="36">
        <f>IF(O290="","",ROUND(F290-O290,2))</f>
      </c>
    </row>
    <row r="291" ht="18" customHeight="1" spans="2:16" x14ac:dyDescent="0.25">
      <c r="B291" s="24"/>
      <c r="C291" s="24"/>
      <c r="D291" s="42"/>
      <c r="E291" s="43"/>
      <c r="F291" s="43"/>
      <c r="G291" s="42"/>
      <c r="H291" s="24"/>
      <c r="I291" s="42"/>
      <c r="J291" s="42"/>
      <c r="K291" s="44">
        <f>IF(G291="","",G291+Sources!$C$6)</f>
      </c>
      <c r="L291" s="36">
        <f>IF(OR(N(E291)=0,E291&gt;Sources!$C$14),"",ROUND(E291/Sources!$C$12*IF(E291&lt;Sources!$C$11,Sources!$C$9,Sources!$C$10),2))</f>
      </c>
      <c r="M291" s="45">
        <f>IF(F291="","",IF(AND(N(E291)&gt;0,E291&lt;=Sources!$C$14,F291&gt;L291),"! Over the cap",IF(I291="","! Not protected yet",IF(I291-G291&gt;Sources!$C$6,"! Protected after 30 days",IF(OR(J291="",J291-G291&gt;Sources!$C$7),"! Information not logged in 30 days","✓ Protected in time")))))</f>
      </c>
      <c r="N291" s="42"/>
      <c r="O291" s="43"/>
      <c r="P291" s="36">
        <f>IF(O291="","",ROUND(F291-O291,2))</f>
      </c>
    </row>
    <row r="292" ht="18" customHeight="1" spans="2:16" x14ac:dyDescent="0.25">
      <c r="B292" s="24"/>
      <c r="C292" s="24"/>
      <c r="D292" s="42"/>
      <c r="E292" s="43"/>
      <c r="F292" s="43"/>
      <c r="G292" s="42"/>
      <c r="H292" s="24"/>
      <c r="I292" s="42"/>
      <c r="J292" s="42"/>
      <c r="K292" s="44">
        <f>IF(G292="","",G292+Sources!$C$6)</f>
      </c>
      <c r="L292" s="36">
        <f>IF(OR(N(E292)=0,E292&gt;Sources!$C$14),"",ROUND(E292/Sources!$C$12*IF(E292&lt;Sources!$C$11,Sources!$C$9,Sources!$C$10),2))</f>
      </c>
      <c r="M292" s="45">
        <f>IF(F292="","",IF(AND(N(E292)&gt;0,E292&lt;=Sources!$C$14,F292&gt;L292),"! Over the cap",IF(I292="","! Not protected yet",IF(I292-G292&gt;Sources!$C$6,"! Protected after 30 days",IF(OR(J292="",J292-G292&gt;Sources!$C$7),"! Information not logged in 30 days","✓ Protected in time")))))</f>
      </c>
      <c r="N292" s="42"/>
      <c r="O292" s="43"/>
      <c r="P292" s="36">
        <f>IF(O292="","",ROUND(F292-O292,2))</f>
      </c>
    </row>
    <row r="293" ht="18" customHeight="1" spans="2:16" x14ac:dyDescent="0.25">
      <c r="B293" s="24"/>
      <c r="C293" s="24"/>
      <c r="D293" s="42"/>
      <c r="E293" s="43"/>
      <c r="F293" s="43"/>
      <c r="G293" s="42"/>
      <c r="H293" s="24"/>
      <c r="I293" s="42"/>
      <c r="J293" s="42"/>
      <c r="K293" s="44">
        <f>IF(G293="","",G293+Sources!$C$6)</f>
      </c>
      <c r="L293" s="36">
        <f>IF(OR(N(E293)=0,E293&gt;Sources!$C$14),"",ROUND(E293/Sources!$C$12*IF(E293&lt;Sources!$C$11,Sources!$C$9,Sources!$C$10),2))</f>
      </c>
      <c r="M293" s="45">
        <f>IF(F293="","",IF(AND(N(E293)&gt;0,E293&lt;=Sources!$C$14,F293&gt;L293),"! Over the cap",IF(I293="","! Not protected yet",IF(I293-G293&gt;Sources!$C$6,"! Protected after 30 days",IF(OR(J293="",J293-G293&gt;Sources!$C$7),"! Information not logged in 30 days","✓ Protected in time")))))</f>
      </c>
      <c r="N293" s="42"/>
      <c r="O293" s="43"/>
      <c r="P293" s="36">
        <f>IF(O293="","",ROUND(F293-O293,2))</f>
      </c>
    </row>
    <row r="294" ht="18" customHeight="1" spans="2:16" x14ac:dyDescent="0.25">
      <c r="B294" s="24"/>
      <c r="C294" s="24"/>
      <c r="D294" s="42"/>
      <c r="E294" s="43"/>
      <c r="F294" s="43"/>
      <c r="G294" s="42"/>
      <c r="H294" s="24"/>
      <c r="I294" s="42"/>
      <c r="J294" s="42"/>
      <c r="K294" s="44">
        <f>IF(G294="","",G294+Sources!$C$6)</f>
      </c>
      <c r="L294" s="36">
        <f>IF(OR(N(E294)=0,E294&gt;Sources!$C$14),"",ROUND(E294/Sources!$C$12*IF(E294&lt;Sources!$C$11,Sources!$C$9,Sources!$C$10),2))</f>
      </c>
      <c r="M294" s="45">
        <f>IF(F294="","",IF(AND(N(E294)&gt;0,E294&lt;=Sources!$C$14,F294&gt;L294),"! Over the cap",IF(I294="","! Not protected yet",IF(I294-G294&gt;Sources!$C$6,"! Protected after 30 days",IF(OR(J294="",J294-G294&gt;Sources!$C$7),"! Information not logged in 30 days","✓ Protected in time")))))</f>
      </c>
      <c r="N294" s="42"/>
      <c r="O294" s="43"/>
      <c r="P294" s="36">
        <f>IF(O294="","",ROUND(F294-O294,2))</f>
      </c>
    </row>
    <row r="295" ht="18" customHeight="1" spans="2:16" x14ac:dyDescent="0.25">
      <c r="B295" s="24"/>
      <c r="C295" s="24"/>
      <c r="D295" s="42"/>
      <c r="E295" s="43"/>
      <c r="F295" s="43"/>
      <c r="G295" s="42"/>
      <c r="H295" s="24"/>
      <c r="I295" s="42"/>
      <c r="J295" s="42"/>
      <c r="K295" s="44">
        <f>IF(G295="","",G295+Sources!$C$6)</f>
      </c>
      <c r="L295" s="36">
        <f>IF(OR(N(E295)=0,E295&gt;Sources!$C$14),"",ROUND(E295/Sources!$C$12*IF(E295&lt;Sources!$C$11,Sources!$C$9,Sources!$C$10),2))</f>
      </c>
      <c r="M295" s="45">
        <f>IF(F295="","",IF(AND(N(E295)&gt;0,E295&lt;=Sources!$C$14,F295&gt;L295),"! Over the cap",IF(I295="","! Not protected yet",IF(I295-G295&gt;Sources!$C$6,"! Protected after 30 days",IF(OR(J295="",J295-G295&gt;Sources!$C$7),"! Information not logged in 30 days","✓ Protected in time")))))</f>
      </c>
      <c r="N295" s="42"/>
      <c r="O295" s="43"/>
      <c r="P295" s="36">
        <f>IF(O295="","",ROUND(F295-O295,2))</f>
      </c>
    </row>
    <row r="296" ht="18" customHeight="1" spans="2:16" x14ac:dyDescent="0.25">
      <c r="B296" s="24"/>
      <c r="C296" s="24"/>
      <c r="D296" s="42"/>
      <c r="E296" s="43"/>
      <c r="F296" s="43"/>
      <c r="G296" s="42"/>
      <c r="H296" s="24"/>
      <c r="I296" s="42"/>
      <c r="J296" s="42"/>
      <c r="K296" s="44">
        <f>IF(G296="","",G296+Sources!$C$6)</f>
      </c>
      <c r="L296" s="36">
        <f>IF(OR(N(E296)=0,E296&gt;Sources!$C$14),"",ROUND(E296/Sources!$C$12*IF(E296&lt;Sources!$C$11,Sources!$C$9,Sources!$C$10),2))</f>
      </c>
      <c r="M296" s="45">
        <f>IF(F296="","",IF(AND(N(E296)&gt;0,E296&lt;=Sources!$C$14,F296&gt;L296),"! Over the cap",IF(I296="","! Not protected yet",IF(I296-G296&gt;Sources!$C$6,"! Protected after 30 days",IF(OR(J296="",J296-G296&gt;Sources!$C$7),"! Information not logged in 30 days","✓ Protected in time")))))</f>
      </c>
      <c r="N296" s="42"/>
      <c r="O296" s="43"/>
      <c r="P296" s="36">
        <f>IF(O296="","",ROUND(F296-O296,2))</f>
      </c>
    </row>
    <row r="297" ht="18" customHeight="1" spans="2:16" x14ac:dyDescent="0.25">
      <c r="B297" s="24"/>
      <c r="C297" s="24"/>
      <c r="D297" s="42"/>
      <c r="E297" s="43"/>
      <c r="F297" s="43"/>
      <c r="G297" s="42"/>
      <c r="H297" s="24"/>
      <c r="I297" s="42"/>
      <c r="J297" s="42"/>
      <c r="K297" s="44">
        <f>IF(G297="","",G297+Sources!$C$6)</f>
      </c>
      <c r="L297" s="36">
        <f>IF(OR(N(E297)=0,E297&gt;Sources!$C$14),"",ROUND(E297/Sources!$C$12*IF(E297&lt;Sources!$C$11,Sources!$C$9,Sources!$C$10),2))</f>
      </c>
      <c r="M297" s="45">
        <f>IF(F297="","",IF(AND(N(E297)&gt;0,E297&lt;=Sources!$C$14,F297&gt;L297),"! Over the cap",IF(I297="","! Not protected yet",IF(I297-G297&gt;Sources!$C$6,"! Protected after 30 days",IF(OR(J297="",J297-G297&gt;Sources!$C$7),"! Information not logged in 30 days","✓ Protected in time")))))</f>
      </c>
      <c r="N297" s="42"/>
      <c r="O297" s="43"/>
      <c r="P297" s="36">
        <f>IF(O297="","",ROUND(F297-O297,2))</f>
      </c>
    </row>
    <row r="298" ht="18" customHeight="1" spans="2:16" x14ac:dyDescent="0.25">
      <c r="B298" s="24"/>
      <c r="C298" s="24"/>
      <c r="D298" s="42"/>
      <c r="E298" s="43"/>
      <c r="F298" s="43"/>
      <c r="G298" s="42"/>
      <c r="H298" s="24"/>
      <c r="I298" s="42"/>
      <c r="J298" s="42"/>
      <c r="K298" s="44">
        <f>IF(G298="","",G298+Sources!$C$6)</f>
      </c>
      <c r="L298" s="36">
        <f>IF(OR(N(E298)=0,E298&gt;Sources!$C$14),"",ROUND(E298/Sources!$C$12*IF(E298&lt;Sources!$C$11,Sources!$C$9,Sources!$C$10),2))</f>
      </c>
      <c r="M298" s="45">
        <f>IF(F298="","",IF(AND(N(E298)&gt;0,E298&lt;=Sources!$C$14,F298&gt;L298),"! Over the cap",IF(I298="","! Not protected yet",IF(I298-G298&gt;Sources!$C$6,"! Protected after 30 days",IF(OR(J298="",J298-G298&gt;Sources!$C$7),"! Information not logged in 30 days","✓ Protected in time")))))</f>
      </c>
      <c r="N298" s="42"/>
      <c r="O298" s="43"/>
      <c r="P298" s="36">
        <f>IF(O298="","",ROUND(F298-O298,2))</f>
      </c>
    </row>
    <row r="299" ht="18" customHeight="1" spans="2:16" x14ac:dyDescent="0.25">
      <c r="B299" s="24"/>
      <c r="C299" s="24"/>
      <c r="D299" s="42"/>
      <c r="E299" s="43"/>
      <c r="F299" s="43"/>
      <c r="G299" s="42"/>
      <c r="H299" s="24"/>
      <c r="I299" s="42"/>
      <c r="J299" s="42"/>
      <c r="K299" s="44">
        <f>IF(G299="","",G299+Sources!$C$6)</f>
      </c>
      <c r="L299" s="36">
        <f>IF(OR(N(E299)=0,E299&gt;Sources!$C$14),"",ROUND(E299/Sources!$C$12*IF(E299&lt;Sources!$C$11,Sources!$C$9,Sources!$C$10),2))</f>
      </c>
      <c r="M299" s="45">
        <f>IF(F299="","",IF(AND(N(E299)&gt;0,E299&lt;=Sources!$C$14,F299&gt;L299),"! Over the cap",IF(I299="","! Not protected yet",IF(I299-G299&gt;Sources!$C$6,"! Protected after 30 days",IF(OR(J299="",J299-G299&gt;Sources!$C$7),"! Information not logged in 30 days","✓ Protected in time")))))</f>
      </c>
      <c r="N299" s="42"/>
      <c r="O299" s="43"/>
      <c r="P299" s="36">
        <f>IF(O299="","",ROUND(F299-O299,2))</f>
      </c>
    </row>
    <row r="300" ht="18" customHeight="1" spans="2:16" x14ac:dyDescent="0.25">
      <c r="B300" s="24"/>
      <c r="C300" s="24"/>
      <c r="D300" s="42"/>
      <c r="E300" s="43"/>
      <c r="F300" s="43"/>
      <c r="G300" s="42"/>
      <c r="H300" s="24"/>
      <c r="I300" s="42"/>
      <c r="J300" s="42"/>
      <c r="K300" s="44">
        <f>IF(G300="","",G300+Sources!$C$6)</f>
      </c>
      <c r="L300" s="36">
        <f>IF(OR(N(E300)=0,E300&gt;Sources!$C$14),"",ROUND(E300/Sources!$C$12*IF(E300&lt;Sources!$C$11,Sources!$C$9,Sources!$C$10),2))</f>
      </c>
      <c r="M300" s="45">
        <f>IF(F300="","",IF(AND(N(E300)&gt;0,E300&lt;=Sources!$C$14,F300&gt;L300),"! Over the cap",IF(I300="","! Not protected yet",IF(I300-G300&gt;Sources!$C$6,"! Protected after 30 days",IF(OR(J300="",J300-G300&gt;Sources!$C$7),"! Information not logged in 30 days","✓ Protected in time")))))</f>
      </c>
      <c r="N300" s="42"/>
      <c r="O300" s="43"/>
      <c r="P300" s="36">
        <f>IF(O300="","",ROUND(F300-O300,2))</f>
      </c>
    </row>
    <row r="301" ht="18" customHeight="1" spans="2:16" x14ac:dyDescent="0.25">
      <c r="B301" s="24"/>
      <c r="C301" s="24"/>
      <c r="D301" s="42"/>
      <c r="E301" s="43"/>
      <c r="F301" s="43"/>
      <c r="G301" s="42"/>
      <c r="H301" s="24"/>
      <c r="I301" s="42"/>
      <c r="J301" s="42"/>
      <c r="K301" s="44">
        <f>IF(G301="","",G301+Sources!$C$6)</f>
      </c>
      <c r="L301" s="36">
        <f>IF(OR(N(E301)=0,E301&gt;Sources!$C$14),"",ROUND(E301/Sources!$C$12*IF(E301&lt;Sources!$C$11,Sources!$C$9,Sources!$C$10),2))</f>
      </c>
      <c r="M301" s="45">
        <f>IF(F301="","",IF(AND(N(E301)&gt;0,E301&lt;=Sources!$C$14,F301&gt;L301),"! Over the cap",IF(I301="","! Not protected yet",IF(I301-G301&gt;Sources!$C$6,"! Protected after 30 days",IF(OR(J301="",J301-G301&gt;Sources!$C$7),"! Information not logged in 30 days","✓ Protected in time")))))</f>
      </c>
      <c r="N301" s="42"/>
      <c r="O301" s="43"/>
      <c r="P301" s="36">
        <f>IF(O301="","",ROUND(F301-O301,2))</f>
      </c>
    </row>
    <row r="302" ht="18" customHeight="1" spans="2:16" x14ac:dyDescent="0.25">
      <c r="B302" s="24"/>
      <c r="C302" s="24"/>
      <c r="D302" s="42"/>
      <c r="E302" s="43"/>
      <c r="F302" s="43"/>
      <c r="G302" s="42"/>
      <c r="H302" s="24"/>
      <c r="I302" s="42"/>
      <c r="J302" s="42"/>
      <c r="K302" s="44">
        <f>IF(G302="","",G302+Sources!$C$6)</f>
      </c>
      <c r="L302" s="36">
        <f>IF(OR(N(E302)=0,E302&gt;Sources!$C$14),"",ROUND(E302/Sources!$C$12*IF(E302&lt;Sources!$C$11,Sources!$C$9,Sources!$C$10),2))</f>
      </c>
      <c r="M302" s="45">
        <f>IF(F302="","",IF(AND(N(E302)&gt;0,E302&lt;=Sources!$C$14,F302&gt;L302),"! Over the cap",IF(I302="","! Not protected yet",IF(I302-G302&gt;Sources!$C$6,"! Protected after 30 days",IF(OR(J302="",J302-G302&gt;Sources!$C$7),"! Information not logged in 30 days","✓ Protected in time")))))</f>
      </c>
      <c r="N302" s="42"/>
      <c r="O302" s="43"/>
      <c r="P302" s="36">
        <f>IF(O302="","",ROUND(F302-O302,2))</f>
      </c>
    </row>
    <row r="303" ht="18" customHeight="1" spans="2:16" x14ac:dyDescent="0.25">
      <c r="B303" s="24"/>
      <c r="C303" s="24"/>
      <c r="D303" s="42"/>
      <c r="E303" s="43"/>
      <c r="F303" s="43"/>
      <c r="G303" s="42"/>
      <c r="H303" s="24"/>
      <c r="I303" s="42"/>
      <c r="J303" s="42"/>
      <c r="K303" s="44">
        <f>IF(G303="","",G303+Sources!$C$6)</f>
      </c>
      <c r="L303" s="36">
        <f>IF(OR(N(E303)=0,E303&gt;Sources!$C$14),"",ROUND(E303/Sources!$C$12*IF(E303&lt;Sources!$C$11,Sources!$C$9,Sources!$C$10),2))</f>
      </c>
      <c r="M303" s="45">
        <f>IF(F303="","",IF(AND(N(E303)&gt;0,E303&lt;=Sources!$C$14,F303&gt;L303),"! Over the cap",IF(I303="","! Not protected yet",IF(I303-G303&gt;Sources!$C$6,"! Protected after 30 days",IF(OR(J303="",J303-G303&gt;Sources!$C$7),"! Information not logged in 30 days","✓ Protected in time")))))</f>
      </c>
      <c r="N303" s="42"/>
      <c r="O303" s="43"/>
      <c r="P303" s="36">
        <f>IF(O303="","",ROUND(F303-O303,2))</f>
      </c>
    </row>
    <row r="304" ht="18" customHeight="1" spans="2:16" x14ac:dyDescent="0.25">
      <c r="B304" s="24"/>
      <c r="C304" s="24"/>
      <c r="D304" s="42"/>
      <c r="E304" s="43"/>
      <c r="F304" s="43"/>
      <c r="G304" s="42"/>
      <c r="H304" s="24"/>
      <c r="I304" s="42"/>
      <c r="J304" s="42"/>
      <c r="K304" s="44">
        <f>IF(G304="","",G304+Sources!$C$6)</f>
      </c>
      <c r="L304" s="36">
        <f>IF(OR(N(E304)=0,E304&gt;Sources!$C$14),"",ROUND(E304/Sources!$C$12*IF(E304&lt;Sources!$C$11,Sources!$C$9,Sources!$C$10),2))</f>
      </c>
      <c r="M304" s="45">
        <f>IF(F304="","",IF(AND(N(E304)&gt;0,E304&lt;=Sources!$C$14,F304&gt;L304),"! Over the cap",IF(I304="","! Not protected yet",IF(I304-G304&gt;Sources!$C$6,"! Protected after 30 days",IF(OR(J304="",J304-G304&gt;Sources!$C$7),"! Information not logged in 30 days","✓ Protected in time")))))</f>
      </c>
      <c r="N304" s="42"/>
      <c r="O304" s="43"/>
      <c r="P304" s="36">
        <f>IF(O304="","",ROUND(F304-O304,2))</f>
      </c>
    </row>
    <row r="305" ht="18" customHeight="1" spans="2:16" x14ac:dyDescent="0.25">
      <c r="B305" s="24"/>
      <c r="C305" s="24"/>
      <c r="D305" s="42"/>
      <c r="E305" s="43"/>
      <c r="F305" s="43"/>
      <c r="G305" s="42"/>
      <c r="H305" s="24"/>
      <c r="I305" s="42"/>
      <c r="J305" s="42"/>
      <c r="K305" s="44">
        <f>IF(G305="","",G305+Sources!$C$6)</f>
      </c>
      <c r="L305" s="36">
        <f>IF(OR(N(E305)=0,E305&gt;Sources!$C$14),"",ROUND(E305/Sources!$C$12*IF(E305&lt;Sources!$C$11,Sources!$C$9,Sources!$C$10),2))</f>
      </c>
      <c r="M305" s="45">
        <f>IF(F305="","",IF(AND(N(E305)&gt;0,E305&lt;=Sources!$C$14,F305&gt;L305),"! Over the cap",IF(I305="","! Not protected yet",IF(I305-G305&gt;Sources!$C$6,"! Protected after 30 days",IF(OR(J305="",J305-G305&gt;Sources!$C$7),"! Information not logged in 30 days","✓ Protected in time")))))</f>
      </c>
      <c r="N305" s="42"/>
      <c r="O305" s="43"/>
      <c r="P305" s="36">
        <f>IF(O305="","",ROUND(F305-O305,2))</f>
      </c>
    </row>
    <row r="306" ht="24" customHeight="1" spans="2:16" x14ac:dyDescent="0.25">
      <c r="B306" s="46" t="s">
        <v>66</v>
      </c>
      <c r="C306" s="46"/>
      <c r="D306" s="46"/>
      <c r="E306" s="46"/>
      <c r="F306" s="37">
        <f>SUM(F6:F305)</f>
        <v>0</v>
      </c>
      <c r="G306" s="46"/>
      <c r="H306" s="46"/>
      <c r="I306" s="46"/>
      <c r="J306" s="46"/>
      <c r="K306" s="46"/>
      <c r="L306" s="46"/>
      <c r="M306" s="46"/>
      <c r="N306" s="46"/>
      <c r="O306" s="37">
        <f>SUM(O6:O305)</f>
        <v>0</v>
      </c>
      <c r="P306" s="37">
        <f>SUM(P6:P305)</f>
        <v>0</v>
      </c>
    </row>
  </sheetData>
  <sheetProtection sheet="1" formatColumns="0" sort="0" autoFilter="0"/>
  <mergeCells count="1">
    <mergeCell ref="L1:P1"/>
  </mergeCells>
  <dataValidations count="2">
    <dataValidation type="list" allowBlank="1" sqref="H10:H305">
      <formula1>"Deposit Protection Service,MyDeposits,Tenancy Deposit Scheme"</formula1>
    </dataValidation>
    <dataValidation type="list" allowBlank="1" sqref="H6:H305">
      <formula1>"Deposit Protection Service,MyDeposits,Tenancy Deposit Scheme"</formula1>
    </dataValidation>
  </dataValidations>
  <hyperlinks>
    <hyperlink ref="Q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5"/>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20" customWidth="1"/>
    <col min="4" max="4" width="14" customWidth="1"/>
    <col min="5" max="5" width="20" customWidth="1"/>
    <col min="6" max="6" width="40" customWidth="1"/>
    <col min="7" max="7" width="28" customWidth="1"/>
    <col min="8" max="8" width="24" customWidth="1"/>
    <col min="9" max="9" width="15" customWidth="1"/>
  </cols>
  <sheetData>
    <row r="1" ht="32" customHeight="1" spans="2:10" x14ac:dyDescent="0.25">
      <c r="B1" s="25" t="s">
        <v>6</v>
      </c>
      <c r="E1" s="26" t="s">
        <v>22</v>
      </c>
      <c r="F1" s="26"/>
      <c r="G1" s="26"/>
      <c r="H1" s="26"/>
      <c r="I1" s="26"/>
      <c r="J1" s="27" t="s">
        <v>23</v>
      </c>
    </row>
    <row r="2" ht="18" customHeight="1" spans="2:2" x14ac:dyDescent="0.25">
      <c r="B2" s="28" t="s">
        <v>67</v>
      </c>
    </row>
    <row r="3" ht="6" customHeight="1" spans="2:9" x14ac:dyDescent="0.25">
      <c r="B3" s="29"/>
      <c r="C3" s="29"/>
      <c r="D3" s="29"/>
      <c r="E3" s="29"/>
      <c r="F3" s="29"/>
      <c r="G3" s="29"/>
      <c r="H3" s="29"/>
      <c r="I3" s="29"/>
    </row>
    <row r="4" ht="6" customHeight="1" x14ac:dyDescent="0.25"/>
    <row r="5" ht="22" customHeight="1" spans="2:9" x14ac:dyDescent="0.25">
      <c r="B5" s="40" t="s">
        <v>68</v>
      </c>
      <c r="C5" s="40" t="s">
        <v>51</v>
      </c>
      <c r="D5" s="40" t="s">
        <v>69</v>
      </c>
      <c r="E5" s="40" t="s">
        <v>70</v>
      </c>
      <c r="F5" s="40" t="s">
        <v>71</v>
      </c>
      <c r="G5" s="40" t="s">
        <v>72</v>
      </c>
      <c r="H5" s="40" t="s">
        <v>73</v>
      </c>
      <c r="I5" s="40" t="s">
        <v>74</v>
      </c>
    </row>
    <row r="6" ht="18" customHeight="1" spans="2:9" x14ac:dyDescent="0.25">
      <c r="B6" s="42"/>
      <c r="C6" s="24"/>
      <c r="D6" s="24"/>
      <c r="E6" s="24"/>
      <c r="F6" s="24"/>
      <c r="G6" s="24"/>
      <c r="H6" s="24"/>
      <c r="I6" s="42"/>
    </row>
    <row r="7" ht="18" customHeight="1" spans="2:9" x14ac:dyDescent="0.25">
      <c r="B7" s="42"/>
      <c r="C7" s="24"/>
      <c r="D7" s="24"/>
      <c r="E7" s="24"/>
      <c r="F7" s="24"/>
      <c r="G7" s="24"/>
      <c r="H7" s="24"/>
      <c r="I7" s="42"/>
    </row>
    <row r="8" ht="18" customHeight="1" spans="2:9" x14ac:dyDescent="0.25">
      <c r="B8" s="42"/>
      <c r="C8" s="24"/>
      <c r="D8" s="24"/>
      <c r="E8" s="24"/>
      <c r="F8" s="24"/>
      <c r="G8" s="24"/>
      <c r="H8" s="24"/>
      <c r="I8" s="42"/>
    </row>
    <row r="9" ht="18" customHeight="1" spans="2:9" x14ac:dyDescent="0.25">
      <c r="B9" s="42"/>
      <c r="C9" s="24"/>
      <c r="D9" s="24"/>
      <c r="E9" s="24"/>
      <c r="F9" s="24"/>
      <c r="G9" s="24"/>
      <c r="H9" s="24"/>
      <c r="I9" s="42"/>
    </row>
    <row r="10" ht="18" customHeight="1" spans="2:9" x14ac:dyDescent="0.25">
      <c r="B10" s="42"/>
      <c r="C10" s="24"/>
      <c r="D10" s="24"/>
      <c r="E10" s="24"/>
      <c r="F10" s="24"/>
      <c r="G10" s="24"/>
      <c r="H10" s="24"/>
      <c r="I10" s="42"/>
    </row>
    <row r="11" ht="18" customHeight="1" spans="2:9" x14ac:dyDescent="0.25">
      <c r="B11" s="42"/>
      <c r="C11" s="24"/>
      <c r="D11" s="24"/>
      <c r="E11" s="24"/>
      <c r="F11" s="24"/>
      <c r="G11" s="24"/>
      <c r="H11" s="24"/>
      <c r="I11" s="42"/>
    </row>
    <row r="12" ht="18" customHeight="1" spans="2:9" x14ac:dyDescent="0.25">
      <c r="B12" s="42"/>
      <c r="C12" s="24"/>
      <c r="D12" s="24"/>
      <c r="E12" s="24"/>
      <c r="F12" s="24"/>
      <c r="G12" s="24"/>
      <c r="H12" s="24"/>
      <c r="I12" s="42"/>
    </row>
    <row r="13" ht="18" customHeight="1" spans="2:9" x14ac:dyDescent="0.25">
      <c r="B13" s="42"/>
      <c r="C13" s="24"/>
      <c r="D13" s="24"/>
      <c r="E13" s="24"/>
      <c r="F13" s="24"/>
      <c r="G13" s="24"/>
      <c r="H13" s="24"/>
      <c r="I13" s="42"/>
    </row>
    <row r="14" ht="18" customHeight="1" spans="2:9" x14ac:dyDescent="0.25">
      <c r="B14" s="42"/>
      <c r="C14" s="24"/>
      <c r="D14" s="24"/>
      <c r="E14" s="24"/>
      <c r="F14" s="24"/>
      <c r="G14" s="24"/>
      <c r="H14" s="24"/>
      <c r="I14" s="42"/>
    </row>
    <row r="15" ht="18" customHeight="1" spans="2:9" x14ac:dyDescent="0.25">
      <c r="B15" s="42"/>
      <c r="C15" s="24"/>
      <c r="D15" s="24"/>
      <c r="E15" s="24"/>
      <c r="F15" s="24"/>
      <c r="G15" s="24"/>
      <c r="H15" s="24"/>
      <c r="I15" s="42"/>
    </row>
    <row r="16" ht="18" customHeight="1" spans="2:9" x14ac:dyDescent="0.25">
      <c r="B16" s="42"/>
      <c r="C16" s="24"/>
      <c r="D16" s="24"/>
      <c r="E16" s="24"/>
      <c r="F16" s="24"/>
      <c r="G16" s="24"/>
      <c r="H16" s="24"/>
      <c r="I16" s="42"/>
    </row>
    <row r="17" ht="18" customHeight="1" spans="2:9" x14ac:dyDescent="0.25">
      <c r="B17" s="42"/>
      <c r="C17" s="24"/>
      <c r="D17" s="24"/>
      <c r="E17" s="24"/>
      <c r="F17" s="24"/>
      <c r="G17" s="24"/>
      <c r="H17" s="24"/>
      <c r="I17" s="42"/>
    </row>
    <row r="18" ht="18" customHeight="1" spans="2:9" x14ac:dyDescent="0.25">
      <c r="B18" s="42"/>
      <c r="C18" s="24"/>
      <c r="D18" s="24"/>
      <c r="E18" s="24"/>
      <c r="F18" s="24"/>
      <c r="G18" s="24"/>
      <c r="H18" s="24"/>
      <c r="I18" s="42"/>
    </row>
    <row r="19" ht="18" customHeight="1" spans="2:9" x14ac:dyDescent="0.25">
      <c r="B19" s="42"/>
      <c r="C19" s="24"/>
      <c r="D19" s="24"/>
      <c r="E19" s="24"/>
      <c r="F19" s="24"/>
      <c r="G19" s="24"/>
      <c r="H19" s="24"/>
      <c r="I19" s="42"/>
    </row>
    <row r="20" ht="18" customHeight="1" spans="2:9" x14ac:dyDescent="0.25">
      <c r="B20" s="42"/>
      <c r="C20" s="24"/>
      <c r="D20" s="24"/>
      <c r="E20" s="24"/>
      <c r="F20" s="24"/>
      <c r="G20" s="24"/>
      <c r="H20" s="24"/>
      <c r="I20" s="42"/>
    </row>
    <row r="21" ht="18" customHeight="1" spans="2:9" x14ac:dyDescent="0.25">
      <c r="B21" s="42"/>
      <c r="C21" s="24"/>
      <c r="D21" s="24"/>
      <c r="E21" s="24"/>
      <c r="F21" s="24"/>
      <c r="G21" s="24"/>
      <c r="H21" s="24"/>
      <c r="I21" s="42"/>
    </row>
    <row r="22" ht="18" customHeight="1" spans="2:9" x14ac:dyDescent="0.25">
      <c r="B22" s="42"/>
      <c r="C22" s="24"/>
      <c r="D22" s="24"/>
      <c r="E22" s="24"/>
      <c r="F22" s="24"/>
      <c r="G22" s="24"/>
      <c r="H22" s="24"/>
      <c r="I22" s="42"/>
    </row>
    <row r="23" ht="18" customHeight="1" spans="2:9" x14ac:dyDescent="0.25">
      <c r="B23" s="42"/>
      <c r="C23" s="24"/>
      <c r="D23" s="24"/>
      <c r="E23" s="24"/>
      <c r="F23" s="24"/>
      <c r="G23" s="24"/>
      <c r="H23" s="24"/>
      <c r="I23" s="42"/>
    </row>
    <row r="24" ht="18" customHeight="1" spans="2:9" x14ac:dyDescent="0.25">
      <c r="B24" s="42"/>
      <c r="C24" s="24"/>
      <c r="D24" s="24"/>
      <c r="E24" s="24"/>
      <c r="F24" s="24"/>
      <c r="G24" s="24"/>
      <c r="H24" s="24"/>
      <c r="I24" s="42"/>
    </row>
    <row r="25" ht="18" customHeight="1" spans="2:9" x14ac:dyDescent="0.25">
      <c r="B25" s="42"/>
      <c r="C25" s="24"/>
      <c r="D25" s="24"/>
      <c r="E25" s="24"/>
      <c r="F25" s="24"/>
      <c r="G25" s="24"/>
      <c r="H25" s="24"/>
      <c r="I25" s="42"/>
    </row>
    <row r="26" ht="18" customHeight="1" spans="2:9" x14ac:dyDescent="0.25">
      <c r="B26" s="42"/>
      <c r="C26" s="24"/>
      <c r="D26" s="24"/>
      <c r="E26" s="24"/>
      <c r="F26" s="24"/>
      <c r="G26" s="24"/>
      <c r="H26" s="24"/>
      <c r="I26" s="42"/>
    </row>
    <row r="27" ht="18" customHeight="1" spans="2:9" x14ac:dyDescent="0.25">
      <c r="B27" s="42"/>
      <c r="C27" s="24"/>
      <c r="D27" s="24"/>
      <c r="E27" s="24"/>
      <c r="F27" s="24"/>
      <c r="G27" s="24"/>
      <c r="H27" s="24"/>
      <c r="I27" s="42"/>
    </row>
    <row r="28" ht="18" customHeight="1" spans="2:9" x14ac:dyDescent="0.25">
      <c r="B28" s="42"/>
      <c r="C28" s="24"/>
      <c r="D28" s="24"/>
      <c r="E28" s="24"/>
      <c r="F28" s="24"/>
      <c r="G28" s="24"/>
      <c r="H28" s="24"/>
      <c r="I28" s="42"/>
    </row>
    <row r="29" ht="18" customHeight="1" spans="2:9" x14ac:dyDescent="0.25">
      <c r="B29" s="42"/>
      <c r="C29" s="24"/>
      <c r="D29" s="24"/>
      <c r="E29" s="24"/>
      <c r="F29" s="24"/>
      <c r="G29" s="24"/>
      <c r="H29" s="24"/>
      <c r="I29" s="42"/>
    </row>
    <row r="30" ht="18" customHeight="1" spans="2:9" x14ac:dyDescent="0.25">
      <c r="B30" s="42"/>
      <c r="C30" s="24"/>
      <c r="D30" s="24"/>
      <c r="E30" s="24"/>
      <c r="F30" s="24"/>
      <c r="G30" s="24"/>
      <c r="H30" s="24"/>
      <c r="I30" s="42"/>
    </row>
    <row r="31" ht="18" customHeight="1" spans="2:9" x14ac:dyDescent="0.25">
      <c r="B31" s="42"/>
      <c r="C31" s="24"/>
      <c r="D31" s="24"/>
      <c r="E31" s="24"/>
      <c r="F31" s="24"/>
      <c r="G31" s="24"/>
      <c r="H31" s="24"/>
      <c r="I31" s="42"/>
    </row>
    <row r="32" ht="18" customHeight="1" spans="2:9" x14ac:dyDescent="0.25">
      <c r="B32" s="42"/>
      <c r="C32" s="24"/>
      <c r="D32" s="24"/>
      <c r="E32" s="24"/>
      <c r="F32" s="24"/>
      <c r="G32" s="24"/>
      <c r="H32" s="24"/>
      <c r="I32" s="42"/>
    </row>
    <row r="33" ht="18" customHeight="1" spans="2:9" x14ac:dyDescent="0.25">
      <c r="B33" s="42"/>
      <c r="C33" s="24"/>
      <c r="D33" s="24"/>
      <c r="E33" s="24"/>
      <c r="F33" s="24"/>
      <c r="G33" s="24"/>
      <c r="H33" s="24"/>
      <c r="I33" s="42"/>
    </row>
    <row r="34" ht="18" customHeight="1" spans="2:9" x14ac:dyDescent="0.25">
      <c r="B34" s="42"/>
      <c r="C34" s="24"/>
      <c r="D34" s="24"/>
      <c r="E34" s="24"/>
      <c r="F34" s="24"/>
      <c r="G34" s="24"/>
      <c r="H34" s="24"/>
      <c r="I34" s="42"/>
    </row>
    <row r="35" ht="18" customHeight="1" spans="2:9" x14ac:dyDescent="0.25">
      <c r="B35" s="42"/>
      <c r="C35" s="24"/>
      <c r="D35" s="24"/>
      <c r="E35" s="24"/>
      <c r="F35" s="24"/>
      <c r="G35" s="24"/>
      <c r="H35" s="24"/>
      <c r="I35" s="42"/>
    </row>
    <row r="36" ht="18" customHeight="1" spans="2:9" x14ac:dyDescent="0.25">
      <c r="B36" s="42"/>
      <c r="C36" s="24"/>
      <c r="D36" s="24"/>
      <c r="E36" s="24"/>
      <c r="F36" s="24"/>
      <c r="G36" s="24"/>
      <c r="H36" s="24"/>
      <c r="I36" s="42"/>
    </row>
    <row r="37" ht="18" customHeight="1" spans="2:9" x14ac:dyDescent="0.25">
      <c r="B37" s="42"/>
      <c r="C37" s="24"/>
      <c r="D37" s="24"/>
      <c r="E37" s="24"/>
      <c r="F37" s="24"/>
      <c r="G37" s="24"/>
      <c r="H37" s="24"/>
      <c r="I37" s="42"/>
    </row>
    <row r="38" ht="18" customHeight="1" spans="2:9" x14ac:dyDescent="0.25">
      <c r="B38" s="42"/>
      <c r="C38" s="24"/>
      <c r="D38" s="24"/>
      <c r="E38" s="24"/>
      <c r="F38" s="24"/>
      <c r="G38" s="24"/>
      <c r="H38" s="24"/>
      <c r="I38" s="42"/>
    </row>
    <row r="39" ht="18" customHeight="1" spans="2:9" x14ac:dyDescent="0.25">
      <c r="B39" s="42"/>
      <c r="C39" s="24"/>
      <c r="D39" s="24"/>
      <c r="E39" s="24"/>
      <c r="F39" s="24"/>
      <c r="G39" s="24"/>
      <c r="H39" s="24"/>
      <c r="I39" s="42"/>
    </row>
    <row r="40" ht="18" customHeight="1" spans="2:9" x14ac:dyDescent="0.25">
      <c r="B40" s="42"/>
      <c r="C40" s="24"/>
      <c r="D40" s="24"/>
      <c r="E40" s="24"/>
      <c r="F40" s="24"/>
      <c r="G40" s="24"/>
      <c r="H40" s="24"/>
      <c r="I40" s="42"/>
    </row>
    <row r="41" ht="18" customHeight="1" spans="2:9" x14ac:dyDescent="0.25">
      <c r="B41" s="42"/>
      <c r="C41" s="24"/>
      <c r="D41" s="24"/>
      <c r="E41" s="24"/>
      <c r="F41" s="24"/>
      <c r="G41" s="24"/>
      <c r="H41" s="24"/>
      <c r="I41" s="42"/>
    </row>
    <row r="42" ht="18" customHeight="1" spans="2:9" x14ac:dyDescent="0.25">
      <c r="B42" s="42"/>
      <c r="C42" s="24"/>
      <c r="D42" s="24"/>
      <c r="E42" s="24"/>
      <c r="F42" s="24"/>
      <c r="G42" s="24"/>
      <c r="H42" s="24"/>
      <c r="I42" s="42"/>
    </row>
    <row r="43" ht="18" customHeight="1" spans="2:9" x14ac:dyDescent="0.25">
      <c r="B43" s="42"/>
      <c r="C43" s="24"/>
      <c r="D43" s="24"/>
      <c r="E43" s="24"/>
      <c r="F43" s="24"/>
      <c r="G43" s="24"/>
      <c r="H43" s="24"/>
      <c r="I43" s="42"/>
    </row>
    <row r="44" ht="18" customHeight="1" spans="2:9" x14ac:dyDescent="0.25">
      <c r="B44" s="42"/>
      <c r="C44" s="24"/>
      <c r="D44" s="24"/>
      <c r="E44" s="24"/>
      <c r="F44" s="24"/>
      <c r="G44" s="24"/>
      <c r="H44" s="24"/>
      <c r="I44" s="42"/>
    </row>
    <row r="45" ht="18" customHeight="1" spans="2:9" x14ac:dyDescent="0.25">
      <c r="B45" s="42"/>
      <c r="C45" s="24"/>
      <c r="D45" s="24"/>
      <c r="E45" s="24"/>
      <c r="F45" s="24"/>
      <c r="G45" s="24"/>
      <c r="H45" s="24"/>
      <c r="I45" s="42"/>
    </row>
    <row r="46" ht="18" customHeight="1" spans="2:9" x14ac:dyDescent="0.25">
      <c r="B46" s="42"/>
      <c r="C46" s="24"/>
      <c r="D46" s="24"/>
      <c r="E46" s="24"/>
      <c r="F46" s="24"/>
      <c r="G46" s="24"/>
      <c r="H46" s="24"/>
      <c r="I46" s="42"/>
    </row>
    <row r="47" ht="18" customHeight="1" spans="2:9" x14ac:dyDescent="0.25">
      <c r="B47" s="42"/>
      <c r="C47" s="24"/>
      <c r="D47" s="24"/>
      <c r="E47" s="24"/>
      <c r="F47" s="24"/>
      <c r="G47" s="24"/>
      <c r="H47" s="24"/>
      <c r="I47" s="42"/>
    </row>
    <row r="48" ht="18" customHeight="1" spans="2:9" x14ac:dyDescent="0.25">
      <c r="B48" s="42"/>
      <c r="C48" s="24"/>
      <c r="D48" s="24"/>
      <c r="E48" s="24"/>
      <c r="F48" s="24"/>
      <c r="G48" s="24"/>
      <c r="H48" s="24"/>
      <c r="I48" s="42"/>
    </row>
    <row r="49" ht="18" customHeight="1" spans="2:9" x14ac:dyDescent="0.25">
      <c r="B49" s="42"/>
      <c r="C49" s="24"/>
      <c r="D49" s="24"/>
      <c r="E49" s="24"/>
      <c r="F49" s="24"/>
      <c r="G49" s="24"/>
      <c r="H49" s="24"/>
      <c r="I49" s="42"/>
    </row>
    <row r="50" ht="18" customHeight="1" spans="2:9" x14ac:dyDescent="0.25">
      <c r="B50" s="42"/>
      <c r="C50" s="24"/>
      <c r="D50" s="24"/>
      <c r="E50" s="24"/>
      <c r="F50" s="24"/>
      <c r="G50" s="24"/>
      <c r="H50" s="24"/>
      <c r="I50" s="42"/>
    </row>
    <row r="51" ht="18" customHeight="1" spans="2:9" x14ac:dyDescent="0.25">
      <c r="B51" s="42"/>
      <c r="C51" s="24"/>
      <c r="D51" s="24"/>
      <c r="E51" s="24"/>
      <c r="F51" s="24"/>
      <c r="G51" s="24"/>
      <c r="H51" s="24"/>
      <c r="I51" s="42"/>
    </row>
    <row r="52" ht="18" customHeight="1" spans="2:9" x14ac:dyDescent="0.25">
      <c r="B52" s="42"/>
      <c r="C52" s="24"/>
      <c r="D52" s="24"/>
      <c r="E52" s="24"/>
      <c r="F52" s="24"/>
      <c r="G52" s="24"/>
      <c r="H52" s="24"/>
      <c r="I52" s="42"/>
    </row>
    <row r="53" ht="18" customHeight="1" spans="2:9" x14ac:dyDescent="0.25">
      <c r="B53" s="42"/>
      <c r="C53" s="24"/>
      <c r="D53" s="24"/>
      <c r="E53" s="24"/>
      <c r="F53" s="24"/>
      <c r="G53" s="24"/>
      <c r="H53" s="24"/>
      <c r="I53" s="42"/>
    </row>
    <row r="54" ht="18" customHeight="1" spans="2:9" x14ac:dyDescent="0.25">
      <c r="B54" s="42"/>
      <c r="C54" s="24"/>
      <c r="D54" s="24"/>
      <c r="E54" s="24"/>
      <c r="F54" s="24"/>
      <c r="G54" s="24"/>
      <c r="H54" s="24"/>
      <c r="I54" s="42"/>
    </row>
    <row r="55" ht="18" customHeight="1" spans="2:9" x14ac:dyDescent="0.25">
      <c r="B55" s="42"/>
      <c r="C55" s="24"/>
      <c r="D55" s="24"/>
      <c r="E55" s="24"/>
      <c r="F55" s="24"/>
      <c r="G55" s="24"/>
      <c r="H55" s="24"/>
      <c r="I55" s="42"/>
    </row>
    <row r="56" ht="18" customHeight="1" spans="2:9" x14ac:dyDescent="0.25">
      <c r="B56" s="42"/>
      <c r="C56" s="24"/>
      <c r="D56" s="24"/>
      <c r="E56" s="24"/>
      <c r="F56" s="24"/>
      <c r="G56" s="24"/>
      <c r="H56" s="24"/>
      <c r="I56" s="42"/>
    </row>
    <row r="57" ht="18" customHeight="1" spans="2:9" x14ac:dyDescent="0.25">
      <c r="B57" s="42"/>
      <c r="C57" s="24"/>
      <c r="D57" s="24"/>
      <c r="E57" s="24"/>
      <c r="F57" s="24"/>
      <c r="G57" s="24"/>
      <c r="H57" s="24"/>
      <c r="I57" s="42"/>
    </row>
    <row r="58" ht="18" customHeight="1" spans="2:9" x14ac:dyDescent="0.25">
      <c r="B58" s="42"/>
      <c r="C58" s="24"/>
      <c r="D58" s="24"/>
      <c r="E58" s="24"/>
      <c r="F58" s="24"/>
      <c r="G58" s="24"/>
      <c r="H58" s="24"/>
      <c r="I58" s="42"/>
    </row>
    <row r="59" ht="18" customHeight="1" spans="2:9" x14ac:dyDescent="0.25">
      <c r="B59" s="42"/>
      <c r="C59" s="24"/>
      <c r="D59" s="24"/>
      <c r="E59" s="24"/>
      <c r="F59" s="24"/>
      <c r="G59" s="24"/>
      <c r="H59" s="24"/>
      <c r="I59" s="42"/>
    </row>
    <row r="60" ht="18" customHeight="1" spans="2:9" x14ac:dyDescent="0.25">
      <c r="B60" s="42"/>
      <c r="C60" s="24"/>
      <c r="D60" s="24"/>
      <c r="E60" s="24"/>
      <c r="F60" s="24"/>
      <c r="G60" s="24"/>
      <c r="H60" s="24"/>
      <c r="I60" s="42"/>
    </row>
    <row r="61" ht="18" customHeight="1" spans="2:9" x14ac:dyDescent="0.25">
      <c r="B61" s="42"/>
      <c r="C61" s="24"/>
      <c r="D61" s="24"/>
      <c r="E61" s="24"/>
      <c r="F61" s="24"/>
      <c r="G61" s="24"/>
      <c r="H61" s="24"/>
      <c r="I61" s="42"/>
    </row>
    <row r="62" ht="18" customHeight="1" spans="2:9" x14ac:dyDescent="0.25">
      <c r="B62" s="42"/>
      <c r="C62" s="24"/>
      <c r="D62" s="24"/>
      <c r="E62" s="24"/>
      <c r="F62" s="24"/>
      <c r="G62" s="24"/>
      <c r="H62" s="24"/>
      <c r="I62" s="42"/>
    </row>
    <row r="63" ht="18" customHeight="1" spans="2:9" x14ac:dyDescent="0.25">
      <c r="B63" s="42"/>
      <c r="C63" s="24"/>
      <c r="D63" s="24"/>
      <c r="E63" s="24"/>
      <c r="F63" s="24"/>
      <c r="G63" s="24"/>
      <c r="H63" s="24"/>
      <c r="I63" s="42"/>
    </row>
    <row r="64" ht="18" customHeight="1" spans="2:9" x14ac:dyDescent="0.25">
      <c r="B64" s="42"/>
      <c r="C64" s="24"/>
      <c r="D64" s="24"/>
      <c r="E64" s="24"/>
      <c r="F64" s="24"/>
      <c r="G64" s="24"/>
      <c r="H64" s="24"/>
      <c r="I64" s="42"/>
    </row>
    <row r="65" ht="18" customHeight="1" spans="2:9" x14ac:dyDescent="0.25">
      <c r="B65" s="42"/>
      <c r="C65" s="24"/>
      <c r="D65" s="24"/>
      <c r="E65" s="24"/>
      <c r="F65" s="24"/>
      <c r="G65" s="24"/>
      <c r="H65" s="24"/>
      <c r="I65" s="42"/>
    </row>
    <row r="66" ht="18" customHeight="1" spans="2:9" x14ac:dyDescent="0.25">
      <c r="B66" s="42"/>
      <c r="C66" s="24"/>
      <c r="D66" s="24"/>
      <c r="E66" s="24"/>
      <c r="F66" s="24"/>
      <c r="G66" s="24"/>
      <c r="H66" s="24"/>
      <c r="I66" s="42"/>
    </row>
    <row r="67" ht="18" customHeight="1" spans="2:9" x14ac:dyDescent="0.25">
      <c r="B67" s="42"/>
      <c r="C67" s="24"/>
      <c r="D67" s="24"/>
      <c r="E67" s="24"/>
      <c r="F67" s="24"/>
      <c r="G67" s="24"/>
      <c r="H67" s="24"/>
      <c r="I67" s="42"/>
    </row>
    <row r="68" ht="18" customHeight="1" spans="2:9" x14ac:dyDescent="0.25">
      <c r="B68" s="42"/>
      <c r="C68" s="24"/>
      <c r="D68" s="24"/>
      <c r="E68" s="24"/>
      <c r="F68" s="24"/>
      <c r="G68" s="24"/>
      <c r="H68" s="24"/>
      <c r="I68" s="42"/>
    </row>
    <row r="69" ht="18" customHeight="1" spans="2:9" x14ac:dyDescent="0.25">
      <c r="B69" s="42"/>
      <c r="C69" s="24"/>
      <c r="D69" s="24"/>
      <c r="E69" s="24"/>
      <c r="F69" s="24"/>
      <c r="G69" s="24"/>
      <c r="H69" s="24"/>
      <c r="I69" s="42"/>
    </row>
    <row r="70" ht="18" customHeight="1" spans="2:9" x14ac:dyDescent="0.25">
      <c r="B70" s="42"/>
      <c r="C70" s="24"/>
      <c r="D70" s="24"/>
      <c r="E70" s="24"/>
      <c r="F70" s="24"/>
      <c r="G70" s="24"/>
      <c r="H70" s="24"/>
      <c r="I70" s="42"/>
    </row>
    <row r="71" ht="18" customHeight="1" spans="2:9" x14ac:dyDescent="0.25">
      <c r="B71" s="42"/>
      <c r="C71" s="24"/>
      <c r="D71" s="24"/>
      <c r="E71" s="24"/>
      <c r="F71" s="24"/>
      <c r="G71" s="24"/>
      <c r="H71" s="24"/>
      <c r="I71" s="42"/>
    </row>
    <row r="72" ht="18" customHeight="1" spans="2:9" x14ac:dyDescent="0.25">
      <c r="B72" s="42"/>
      <c r="C72" s="24"/>
      <c r="D72" s="24"/>
      <c r="E72" s="24"/>
      <c r="F72" s="24"/>
      <c r="G72" s="24"/>
      <c r="H72" s="24"/>
      <c r="I72" s="42"/>
    </row>
    <row r="73" ht="18" customHeight="1" spans="2:9" x14ac:dyDescent="0.25">
      <c r="B73" s="42"/>
      <c r="C73" s="24"/>
      <c r="D73" s="24"/>
      <c r="E73" s="24"/>
      <c r="F73" s="24"/>
      <c r="G73" s="24"/>
      <c r="H73" s="24"/>
      <c r="I73" s="42"/>
    </row>
    <row r="74" ht="18" customHeight="1" spans="2:9" x14ac:dyDescent="0.25">
      <c r="B74" s="42"/>
      <c r="C74" s="24"/>
      <c r="D74" s="24"/>
      <c r="E74" s="24"/>
      <c r="F74" s="24"/>
      <c r="G74" s="24"/>
      <c r="H74" s="24"/>
      <c r="I74" s="42"/>
    </row>
    <row r="75" ht="18" customHeight="1" spans="2:9" x14ac:dyDescent="0.25">
      <c r="B75" s="42"/>
      <c r="C75" s="24"/>
      <c r="D75" s="24"/>
      <c r="E75" s="24"/>
      <c r="F75" s="24"/>
      <c r="G75" s="24"/>
      <c r="H75" s="24"/>
      <c r="I75" s="42"/>
    </row>
    <row r="76" ht="18" customHeight="1" spans="2:9" x14ac:dyDescent="0.25">
      <c r="B76" s="42"/>
      <c r="C76" s="24"/>
      <c r="D76" s="24"/>
      <c r="E76" s="24"/>
      <c r="F76" s="24"/>
      <c r="G76" s="24"/>
      <c r="H76" s="24"/>
      <c r="I76" s="42"/>
    </row>
    <row r="77" ht="18" customHeight="1" spans="2:9" x14ac:dyDescent="0.25">
      <c r="B77" s="42"/>
      <c r="C77" s="24"/>
      <c r="D77" s="24"/>
      <c r="E77" s="24"/>
      <c r="F77" s="24"/>
      <c r="G77" s="24"/>
      <c r="H77" s="24"/>
      <c r="I77" s="42"/>
    </row>
    <row r="78" ht="18" customHeight="1" spans="2:9" x14ac:dyDescent="0.25">
      <c r="B78" s="42"/>
      <c r="C78" s="24"/>
      <c r="D78" s="24"/>
      <c r="E78" s="24"/>
      <c r="F78" s="24"/>
      <c r="G78" s="24"/>
      <c r="H78" s="24"/>
      <c r="I78" s="42"/>
    </row>
    <row r="79" ht="18" customHeight="1" spans="2:9" x14ac:dyDescent="0.25">
      <c r="B79" s="42"/>
      <c r="C79" s="24"/>
      <c r="D79" s="24"/>
      <c r="E79" s="24"/>
      <c r="F79" s="24"/>
      <c r="G79" s="24"/>
      <c r="H79" s="24"/>
      <c r="I79" s="42"/>
    </row>
    <row r="80" ht="18" customHeight="1" spans="2:9" x14ac:dyDescent="0.25">
      <c r="B80" s="42"/>
      <c r="C80" s="24"/>
      <c r="D80" s="24"/>
      <c r="E80" s="24"/>
      <c r="F80" s="24"/>
      <c r="G80" s="24"/>
      <c r="H80" s="24"/>
      <c r="I80" s="42"/>
    </row>
    <row r="81" ht="18" customHeight="1" spans="2:9" x14ac:dyDescent="0.25">
      <c r="B81" s="42"/>
      <c r="C81" s="24"/>
      <c r="D81" s="24"/>
      <c r="E81" s="24"/>
      <c r="F81" s="24"/>
      <c r="G81" s="24"/>
      <c r="H81" s="24"/>
      <c r="I81" s="42"/>
    </row>
    <row r="82" ht="18" customHeight="1" spans="2:9" x14ac:dyDescent="0.25">
      <c r="B82" s="42"/>
      <c r="C82" s="24"/>
      <c r="D82" s="24"/>
      <c r="E82" s="24"/>
      <c r="F82" s="24"/>
      <c r="G82" s="24"/>
      <c r="H82" s="24"/>
      <c r="I82" s="42"/>
    </row>
    <row r="83" ht="18" customHeight="1" spans="2:9" x14ac:dyDescent="0.25">
      <c r="B83" s="42"/>
      <c r="C83" s="24"/>
      <c r="D83" s="24"/>
      <c r="E83" s="24"/>
      <c r="F83" s="24"/>
      <c r="G83" s="24"/>
      <c r="H83" s="24"/>
      <c r="I83" s="42"/>
    </row>
    <row r="84" ht="18" customHeight="1" spans="2:9" x14ac:dyDescent="0.25">
      <c r="B84" s="42"/>
      <c r="C84" s="24"/>
      <c r="D84" s="24"/>
      <c r="E84" s="24"/>
      <c r="F84" s="24"/>
      <c r="G84" s="24"/>
      <c r="H84" s="24"/>
      <c r="I84" s="42"/>
    </row>
    <row r="85" ht="18" customHeight="1" spans="2:9" x14ac:dyDescent="0.25">
      <c r="B85" s="42"/>
      <c r="C85" s="24"/>
      <c r="D85" s="24"/>
      <c r="E85" s="24"/>
      <c r="F85" s="24"/>
      <c r="G85" s="24"/>
      <c r="H85" s="24"/>
      <c r="I85" s="42"/>
    </row>
    <row r="86" ht="18" customHeight="1" spans="2:9" x14ac:dyDescent="0.25">
      <c r="B86" s="42"/>
      <c r="C86" s="24"/>
      <c r="D86" s="24"/>
      <c r="E86" s="24"/>
      <c r="F86" s="24"/>
      <c r="G86" s="24"/>
      <c r="H86" s="24"/>
      <c r="I86" s="42"/>
    </row>
    <row r="87" ht="18" customHeight="1" spans="2:9" x14ac:dyDescent="0.25">
      <c r="B87" s="42"/>
      <c r="C87" s="24"/>
      <c r="D87" s="24"/>
      <c r="E87" s="24"/>
      <c r="F87" s="24"/>
      <c r="G87" s="24"/>
      <c r="H87" s="24"/>
      <c r="I87" s="42"/>
    </row>
    <row r="88" ht="18" customHeight="1" spans="2:9" x14ac:dyDescent="0.25">
      <c r="B88" s="42"/>
      <c r="C88" s="24"/>
      <c r="D88" s="24"/>
      <c r="E88" s="24"/>
      <c r="F88" s="24"/>
      <c r="G88" s="24"/>
      <c r="H88" s="24"/>
      <c r="I88" s="42"/>
    </row>
    <row r="89" ht="18" customHeight="1" spans="2:9" x14ac:dyDescent="0.25">
      <c r="B89" s="42"/>
      <c r="C89" s="24"/>
      <c r="D89" s="24"/>
      <c r="E89" s="24"/>
      <c r="F89" s="24"/>
      <c r="G89" s="24"/>
      <c r="H89" s="24"/>
      <c r="I89" s="42"/>
    </row>
    <row r="90" ht="18" customHeight="1" spans="2:9" x14ac:dyDescent="0.25">
      <c r="B90" s="42"/>
      <c r="C90" s="24"/>
      <c r="D90" s="24"/>
      <c r="E90" s="24"/>
      <c r="F90" s="24"/>
      <c r="G90" s="24"/>
      <c r="H90" s="24"/>
      <c r="I90" s="42"/>
    </row>
    <row r="91" ht="18" customHeight="1" spans="2:9" x14ac:dyDescent="0.25">
      <c r="B91" s="42"/>
      <c r="C91" s="24"/>
      <c r="D91" s="24"/>
      <c r="E91" s="24"/>
      <c r="F91" s="24"/>
      <c r="G91" s="24"/>
      <c r="H91" s="24"/>
      <c r="I91" s="42"/>
    </row>
    <row r="92" ht="18" customHeight="1" spans="2:9" x14ac:dyDescent="0.25">
      <c r="B92" s="42"/>
      <c r="C92" s="24"/>
      <c r="D92" s="24"/>
      <c r="E92" s="24"/>
      <c r="F92" s="24"/>
      <c r="G92" s="24"/>
      <c r="H92" s="24"/>
      <c r="I92" s="42"/>
    </row>
    <row r="93" ht="18" customHeight="1" spans="2:9" x14ac:dyDescent="0.25">
      <c r="B93" s="42"/>
      <c r="C93" s="24"/>
      <c r="D93" s="24"/>
      <c r="E93" s="24"/>
      <c r="F93" s="24"/>
      <c r="G93" s="24"/>
      <c r="H93" s="24"/>
      <c r="I93" s="42"/>
    </row>
    <row r="94" ht="18" customHeight="1" spans="2:9" x14ac:dyDescent="0.25">
      <c r="B94" s="42"/>
      <c r="C94" s="24"/>
      <c r="D94" s="24"/>
      <c r="E94" s="24"/>
      <c r="F94" s="24"/>
      <c r="G94" s="24"/>
      <c r="H94" s="24"/>
      <c r="I94" s="42"/>
    </row>
    <row r="95" ht="18" customHeight="1" spans="2:9" x14ac:dyDescent="0.25">
      <c r="B95" s="42"/>
      <c r="C95" s="24"/>
      <c r="D95" s="24"/>
      <c r="E95" s="24"/>
      <c r="F95" s="24"/>
      <c r="G95" s="24"/>
      <c r="H95" s="24"/>
      <c r="I95" s="42"/>
    </row>
    <row r="96" ht="18" customHeight="1" spans="2:9" x14ac:dyDescent="0.25">
      <c r="B96" s="42"/>
      <c r="C96" s="24"/>
      <c r="D96" s="24"/>
      <c r="E96" s="24"/>
      <c r="F96" s="24"/>
      <c r="G96" s="24"/>
      <c r="H96" s="24"/>
      <c r="I96" s="42"/>
    </row>
    <row r="97" ht="18" customHeight="1" spans="2:9" x14ac:dyDescent="0.25">
      <c r="B97" s="42"/>
      <c r="C97" s="24"/>
      <c r="D97" s="24"/>
      <c r="E97" s="24"/>
      <c r="F97" s="24"/>
      <c r="G97" s="24"/>
      <c r="H97" s="24"/>
      <c r="I97" s="42"/>
    </row>
    <row r="98" ht="18" customHeight="1" spans="2:9" x14ac:dyDescent="0.25">
      <c r="B98" s="42"/>
      <c r="C98" s="24"/>
      <c r="D98" s="24"/>
      <c r="E98" s="24"/>
      <c r="F98" s="24"/>
      <c r="G98" s="24"/>
      <c r="H98" s="24"/>
      <c r="I98" s="42"/>
    </row>
    <row r="99" ht="18" customHeight="1" spans="2:9" x14ac:dyDescent="0.25">
      <c r="B99" s="42"/>
      <c r="C99" s="24"/>
      <c r="D99" s="24"/>
      <c r="E99" s="24"/>
      <c r="F99" s="24"/>
      <c r="G99" s="24"/>
      <c r="H99" s="24"/>
      <c r="I99" s="42"/>
    </row>
    <row r="100" ht="18" customHeight="1" spans="2:9" x14ac:dyDescent="0.25">
      <c r="B100" s="42"/>
      <c r="C100" s="24"/>
      <c r="D100" s="24"/>
      <c r="E100" s="24"/>
      <c r="F100" s="24"/>
      <c r="G100" s="24"/>
      <c r="H100" s="24"/>
      <c r="I100" s="42"/>
    </row>
    <row r="101" ht="18" customHeight="1" spans="2:9" x14ac:dyDescent="0.25">
      <c r="B101" s="42"/>
      <c r="C101" s="24"/>
      <c r="D101" s="24"/>
      <c r="E101" s="24"/>
      <c r="F101" s="24"/>
      <c r="G101" s="24"/>
      <c r="H101" s="24"/>
      <c r="I101" s="42"/>
    </row>
    <row r="102" ht="18" customHeight="1" spans="2:9" x14ac:dyDescent="0.25">
      <c r="B102" s="42"/>
      <c r="C102" s="24"/>
      <c r="D102" s="24"/>
      <c r="E102" s="24"/>
      <c r="F102" s="24"/>
      <c r="G102" s="24"/>
      <c r="H102" s="24"/>
      <c r="I102" s="42"/>
    </row>
    <row r="103" ht="18" customHeight="1" spans="2:9" x14ac:dyDescent="0.25">
      <c r="B103" s="42"/>
      <c r="C103" s="24"/>
      <c r="D103" s="24"/>
      <c r="E103" s="24"/>
      <c r="F103" s="24"/>
      <c r="G103" s="24"/>
      <c r="H103" s="24"/>
      <c r="I103" s="42"/>
    </row>
    <row r="104" ht="18" customHeight="1" spans="2:9" x14ac:dyDescent="0.25">
      <c r="B104" s="42"/>
      <c r="C104" s="24"/>
      <c r="D104" s="24"/>
      <c r="E104" s="24"/>
      <c r="F104" s="24"/>
      <c r="G104" s="24"/>
      <c r="H104" s="24"/>
      <c r="I104" s="42"/>
    </row>
    <row r="105" ht="18" customHeight="1" spans="2:9" x14ac:dyDescent="0.25">
      <c r="B105" s="42"/>
      <c r="C105" s="24"/>
      <c r="D105" s="24"/>
      <c r="E105" s="24"/>
      <c r="F105" s="24"/>
      <c r="G105" s="24"/>
      <c r="H105" s="24"/>
      <c r="I105" s="42"/>
    </row>
    <row r="106" ht="18" customHeight="1" spans="2:9" x14ac:dyDescent="0.25">
      <c r="B106" s="42"/>
      <c r="C106" s="24"/>
      <c r="D106" s="24"/>
      <c r="E106" s="24"/>
      <c r="F106" s="24"/>
      <c r="G106" s="24"/>
      <c r="H106" s="24"/>
      <c r="I106" s="42"/>
    </row>
    <row r="107" ht="18" customHeight="1" spans="2:9" x14ac:dyDescent="0.25">
      <c r="B107" s="42"/>
      <c r="C107" s="24"/>
      <c r="D107" s="24"/>
      <c r="E107" s="24"/>
      <c r="F107" s="24"/>
      <c r="G107" s="24"/>
      <c r="H107" s="24"/>
      <c r="I107" s="42"/>
    </row>
    <row r="108" ht="18" customHeight="1" spans="2:9" x14ac:dyDescent="0.25">
      <c r="B108" s="42"/>
      <c r="C108" s="24"/>
      <c r="D108" s="24"/>
      <c r="E108" s="24"/>
      <c r="F108" s="24"/>
      <c r="G108" s="24"/>
      <c r="H108" s="24"/>
      <c r="I108" s="42"/>
    </row>
    <row r="109" ht="18" customHeight="1" spans="2:9" x14ac:dyDescent="0.25">
      <c r="B109" s="42"/>
      <c r="C109" s="24"/>
      <c r="D109" s="24"/>
      <c r="E109" s="24"/>
      <c r="F109" s="24"/>
      <c r="G109" s="24"/>
      <c r="H109" s="24"/>
      <c r="I109" s="42"/>
    </row>
    <row r="110" ht="18" customHeight="1" spans="2:9" x14ac:dyDescent="0.25">
      <c r="B110" s="42"/>
      <c r="C110" s="24"/>
      <c r="D110" s="24"/>
      <c r="E110" s="24"/>
      <c r="F110" s="24"/>
      <c r="G110" s="24"/>
      <c r="H110" s="24"/>
      <c r="I110" s="42"/>
    </row>
    <row r="111" ht="18" customHeight="1" spans="2:9" x14ac:dyDescent="0.25">
      <c r="B111" s="42"/>
      <c r="C111" s="24"/>
      <c r="D111" s="24"/>
      <c r="E111" s="24"/>
      <c r="F111" s="24"/>
      <c r="G111" s="24"/>
      <c r="H111" s="24"/>
      <c r="I111" s="42"/>
    </row>
    <row r="112" ht="18" customHeight="1" spans="2:9" x14ac:dyDescent="0.25">
      <c r="B112" s="42"/>
      <c r="C112" s="24"/>
      <c r="D112" s="24"/>
      <c r="E112" s="24"/>
      <c r="F112" s="24"/>
      <c r="G112" s="24"/>
      <c r="H112" s="24"/>
      <c r="I112" s="42"/>
    </row>
    <row r="113" ht="18" customHeight="1" spans="2:9" x14ac:dyDescent="0.25">
      <c r="B113" s="42"/>
      <c r="C113" s="24"/>
      <c r="D113" s="24"/>
      <c r="E113" s="24"/>
      <c r="F113" s="24"/>
      <c r="G113" s="24"/>
      <c r="H113" s="24"/>
      <c r="I113" s="42"/>
    </row>
    <row r="114" ht="18" customHeight="1" spans="2:9" x14ac:dyDescent="0.25">
      <c r="B114" s="42"/>
      <c r="C114" s="24"/>
      <c r="D114" s="24"/>
      <c r="E114" s="24"/>
      <c r="F114" s="24"/>
      <c r="G114" s="24"/>
      <c r="H114" s="24"/>
      <c r="I114" s="42"/>
    </row>
    <row r="115" ht="18" customHeight="1" spans="2:9" x14ac:dyDescent="0.25">
      <c r="B115" s="42"/>
      <c r="C115" s="24"/>
      <c r="D115" s="24"/>
      <c r="E115" s="24"/>
      <c r="F115" s="24"/>
      <c r="G115" s="24"/>
      <c r="H115" s="24"/>
      <c r="I115" s="42"/>
    </row>
    <row r="116" ht="18" customHeight="1" spans="2:9" x14ac:dyDescent="0.25">
      <c r="B116" s="42"/>
      <c r="C116" s="24"/>
      <c r="D116" s="24"/>
      <c r="E116" s="24"/>
      <c r="F116" s="24"/>
      <c r="G116" s="24"/>
      <c r="H116" s="24"/>
      <c r="I116" s="42"/>
    </row>
    <row r="117" ht="18" customHeight="1" spans="2:9" x14ac:dyDescent="0.25">
      <c r="B117" s="42"/>
      <c r="C117" s="24"/>
      <c r="D117" s="24"/>
      <c r="E117" s="24"/>
      <c r="F117" s="24"/>
      <c r="G117" s="24"/>
      <c r="H117" s="24"/>
      <c r="I117" s="42"/>
    </row>
    <row r="118" ht="18" customHeight="1" spans="2:9" x14ac:dyDescent="0.25">
      <c r="B118" s="42"/>
      <c r="C118" s="24"/>
      <c r="D118" s="24"/>
      <c r="E118" s="24"/>
      <c r="F118" s="24"/>
      <c r="G118" s="24"/>
      <c r="H118" s="24"/>
      <c r="I118" s="42"/>
    </row>
    <row r="119" ht="18" customHeight="1" spans="2:9" x14ac:dyDescent="0.25">
      <c r="B119" s="42"/>
      <c r="C119" s="24"/>
      <c r="D119" s="24"/>
      <c r="E119" s="24"/>
      <c r="F119" s="24"/>
      <c r="G119" s="24"/>
      <c r="H119" s="24"/>
      <c r="I119" s="42"/>
    </row>
    <row r="120" ht="18" customHeight="1" spans="2:9" x14ac:dyDescent="0.25">
      <c r="B120" s="42"/>
      <c r="C120" s="24"/>
      <c r="D120" s="24"/>
      <c r="E120" s="24"/>
      <c r="F120" s="24"/>
      <c r="G120" s="24"/>
      <c r="H120" s="24"/>
      <c r="I120" s="42"/>
    </row>
    <row r="121" ht="18" customHeight="1" spans="2:9" x14ac:dyDescent="0.25">
      <c r="B121" s="42"/>
      <c r="C121" s="24"/>
      <c r="D121" s="24"/>
      <c r="E121" s="24"/>
      <c r="F121" s="24"/>
      <c r="G121" s="24"/>
      <c r="H121" s="24"/>
      <c r="I121" s="42"/>
    </row>
    <row r="122" ht="18" customHeight="1" spans="2:9" x14ac:dyDescent="0.25">
      <c r="B122" s="42"/>
      <c r="C122" s="24"/>
      <c r="D122" s="24"/>
      <c r="E122" s="24"/>
      <c r="F122" s="24"/>
      <c r="G122" s="24"/>
      <c r="H122" s="24"/>
      <c r="I122" s="42"/>
    </row>
    <row r="123" ht="18" customHeight="1" spans="2:9" x14ac:dyDescent="0.25">
      <c r="B123" s="42"/>
      <c r="C123" s="24"/>
      <c r="D123" s="24"/>
      <c r="E123" s="24"/>
      <c r="F123" s="24"/>
      <c r="G123" s="24"/>
      <c r="H123" s="24"/>
      <c r="I123" s="42"/>
    </row>
    <row r="124" ht="18" customHeight="1" spans="2:9" x14ac:dyDescent="0.25">
      <c r="B124" s="42"/>
      <c r="C124" s="24"/>
      <c r="D124" s="24"/>
      <c r="E124" s="24"/>
      <c r="F124" s="24"/>
      <c r="G124" s="24"/>
      <c r="H124" s="24"/>
      <c r="I124" s="42"/>
    </row>
    <row r="125" ht="18" customHeight="1" spans="2:9" x14ac:dyDescent="0.25">
      <c r="B125" s="42"/>
      <c r="C125" s="24"/>
      <c r="D125" s="24"/>
      <c r="E125" s="24"/>
      <c r="F125" s="24"/>
      <c r="G125" s="24"/>
      <c r="H125" s="24"/>
      <c r="I125" s="42"/>
    </row>
    <row r="126" ht="18" customHeight="1" spans="2:9" x14ac:dyDescent="0.25">
      <c r="B126" s="42"/>
      <c r="C126" s="24"/>
      <c r="D126" s="24"/>
      <c r="E126" s="24"/>
      <c r="F126" s="24"/>
      <c r="G126" s="24"/>
      <c r="H126" s="24"/>
      <c r="I126" s="42"/>
    </row>
    <row r="127" ht="18" customHeight="1" spans="2:9" x14ac:dyDescent="0.25">
      <c r="B127" s="42"/>
      <c r="C127" s="24"/>
      <c r="D127" s="24"/>
      <c r="E127" s="24"/>
      <c r="F127" s="24"/>
      <c r="G127" s="24"/>
      <c r="H127" s="24"/>
      <c r="I127" s="42"/>
    </row>
    <row r="128" ht="18" customHeight="1" spans="2:9" x14ac:dyDescent="0.25">
      <c r="B128" s="42"/>
      <c r="C128" s="24"/>
      <c r="D128" s="24"/>
      <c r="E128" s="24"/>
      <c r="F128" s="24"/>
      <c r="G128" s="24"/>
      <c r="H128" s="24"/>
      <c r="I128" s="42"/>
    </row>
    <row r="129" ht="18" customHeight="1" spans="2:9" x14ac:dyDescent="0.25">
      <c r="B129" s="42"/>
      <c r="C129" s="24"/>
      <c r="D129" s="24"/>
      <c r="E129" s="24"/>
      <c r="F129" s="24"/>
      <c r="G129" s="24"/>
      <c r="H129" s="24"/>
      <c r="I129" s="42"/>
    </row>
    <row r="130" ht="18" customHeight="1" spans="2:9" x14ac:dyDescent="0.25">
      <c r="B130" s="42"/>
      <c r="C130" s="24"/>
      <c r="D130" s="24"/>
      <c r="E130" s="24"/>
      <c r="F130" s="24"/>
      <c r="G130" s="24"/>
      <c r="H130" s="24"/>
      <c r="I130" s="42"/>
    </row>
    <row r="131" ht="18" customHeight="1" spans="2:9" x14ac:dyDescent="0.25">
      <c r="B131" s="42"/>
      <c r="C131" s="24"/>
      <c r="D131" s="24"/>
      <c r="E131" s="24"/>
      <c r="F131" s="24"/>
      <c r="G131" s="24"/>
      <c r="H131" s="24"/>
      <c r="I131" s="42"/>
    </row>
    <row r="132" ht="18" customHeight="1" spans="2:9" x14ac:dyDescent="0.25">
      <c r="B132" s="42"/>
      <c r="C132" s="24"/>
      <c r="D132" s="24"/>
      <c r="E132" s="24"/>
      <c r="F132" s="24"/>
      <c r="G132" s="24"/>
      <c r="H132" s="24"/>
      <c r="I132" s="42"/>
    </row>
    <row r="133" ht="18" customHeight="1" spans="2:9" x14ac:dyDescent="0.25">
      <c r="B133" s="42"/>
      <c r="C133" s="24"/>
      <c r="D133" s="24"/>
      <c r="E133" s="24"/>
      <c r="F133" s="24"/>
      <c r="G133" s="24"/>
      <c r="H133" s="24"/>
      <c r="I133" s="42"/>
    </row>
    <row r="134" ht="18" customHeight="1" spans="2:9" x14ac:dyDescent="0.25">
      <c r="B134" s="42"/>
      <c r="C134" s="24"/>
      <c r="D134" s="24"/>
      <c r="E134" s="24"/>
      <c r="F134" s="24"/>
      <c r="G134" s="24"/>
      <c r="H134" s="24"/>
      <c r="I134" s="42"/>
    </row>
    <row r="135" ht="18" customHeight="1" spans="2:9" x14ac:dyDescent="0.25">
      <c r="B135" s="42"/>
      <c r="C135" s="24"/>
      <c r="D135" s="24"/>
      <c r="E135" s="24"/>
      <c r="F135" s="24"/>
      <c r="G135" s="24"/>
      <c r="H135" s="24"/>
      <c r="I135" s="42"/>
    </row>
    <row r="136" ht="18" customHeight="1" spans="2:9" x14ac:dyDescent="0.25">
      <c r="B136" s="42"/>
      <c r="C136" s="24"/>
      <c r="D136" s="24"/>
      <c r="E136" s="24"/>
      <c r="F136" s="24"/>
      <c r="G136" s="24"/>
      <c r="H136" s="24"/>
      <c r="I136" s="42"/>
    </row>
    <row r="137" ht="18" customHeight="1" spans="2:9" x14ac:dyDescent="0.25">
      <c r="B137" s="42"/>
      <c r="C137" s="24"/>
      <c r="D137" s="24"/>
      <c r="E137" s="24"/>
      <c r="F137" s="24"/>
      <c r="G137" s="24"/>
      <c r="H137" s="24"/>
      <c r="I137" s="42"/>
    </row>
    <row r="138" ht="18" customHeight="1" spans="2:9" x14ac:dyDescent="0.25">
      <c r="B138" s="42"/>
      <c r="C138" s="24"/>
      <c r="D138" s="24"/>
      <c r="E138" s="24"/>
      <c r="F138" s="24"/>
      <c r="G138" s="24"/>
      <c r="H138" s="24"/>
      <c r="I138" s="42"/>
    </row>
    <row r="139" ht="18" customHeight="1" spans="2:9" x14ac:dyDescent="0.25">
      <c r="B139" s="42"/>
      <c r="C139" s="24"/>
      <c r="D139" s="24"/>
      <c r="E139" s="24"/>
      <c r="F139" s="24"/>
      <c r="G139" s="24"/>
      <c r="H139" s="24"/>
      <c r="I139" s="42"/>
    </row>
    <row r="140" ht="18" customHeight="1" spans="2:9" x14ac:dyDescent="0.25">
      <c r="B140" s="42"/>
      <c r="C140" s="24"/>
      <c r="D140" s="24"/>
      <c r="E140" s="24"/>
      <c r="F140" s="24"/>
      <c r="G140" s="24"/>
      <c r="H140" s="24"/>
      <c r="I140" s="42"/>
    </row>
    <row r="141" ht="18" customHeight="1" spans="2:9" x14ac:dyDescent="0.25">
      <c r="B141" s="42"/>
      <c r="C141" s="24"/>
      <c r="D141" s="24"/>
      <c r="E141" s="24"/>
      <c r="F141" s="24"/>
      <c r="G141" s="24"/>
      <c r="H141" s="24"/>
      <c r="I141" s="42"/>
    </row>
    <row r="142" ht="18" customHeight="1" spans="2:9" x14ac:dyDescent="0.25">
      <c r="B142" s="42"/>
      <c r="C142" s="24"/>
      <c r="D142" s="24"/>
      <c r="E142" s="24"/>
      <c r="F142" s="24"/>
      <c r="G142" s="24"/>
      <c r="H142" s="24"/>
      <c r="I142" s="42"/>
    </row>
    <row r="143" ht="18" customHeight="1" spans="2:9" x14ac:dyDescent="0.25">
      <c r="B143" s="42"/>
      <c r="C143" s="24"/>
      <c r="D143" s="24"/>
      <c r="E143" s="24"/>
      <c r="F143" s="24"/>
      <c r="G143" s="24"/>
      <c r="H143" s="24"/>
      <c r="I143" s="42"/>
    </row>
    <row r="144" ht="18" customHeight="1" spans="2:9" x14ac:dyDescent="0.25">
      <c r="B144" s="42"/>
      <c r="C144" s="24"/>
      <c r="D144" s="24"/>
      <c r="E144" s="24"/>
      <c r="F144" s="24"/>
      <c r="G144" s="24"/>
      <c r="H144" s="24"/>
      <c r="I144" s="42"/>
    </row>
    <row r="145" ht="18" customHeight="1" spans="2:9" x14ac:dyDescent="0.25">
      <c r="B145" s="42"/>
      <c r="C145" s="24"/>
      <c r="D145" s="24"/>
      <c r="E145" s="24"/>
      <c r="F145" s="24"/>
      <c r="G145" s="24"/>
      <c r="H145" s="24"/>
      <c r="I145" s="42"/>
    </row>
    <row r="146" ht="18" customHeight="1" spans="2:9" x14ac:dyDescent="0.25">
      <c r="B146" s="42"/>
      <c r="C146" s="24"/>
      <c r="D146" s="24"/>
      <c r="E146" s="24"/>
      <c r="F146" s="24"/>
      <c r="G146" s="24"/>
      <c r="H146" s="24"/>
      <c r="I146" s="42"/>
    </row>
    <row r="147" ht="18" customHeight="1" spans="2:9" x14ac:dyDescent="0.25">
      <c r="B147" s="42"/>
      <c r="C147" s="24"/>
      <c r="D147" s="24"/>
      <c r="E147" s="24"/>
      <c r="F147" s="24"/>
      <c r="G147" s="24"/>
      <c r="H147" s="24"/>
      <c r="I147" s="42"/>
    </row>
    <row r="148" ht="18" customHeight="1" spans="2:9" x14ac:dyDescent="0.25">
      <c r="B148" s="42"/>
      <c r="C148" s="24"/>
      <c r="D148" s="24"/>
      <c r="E148" s="24"/>
      <c r="F148" s="24"/>
      <c r="G148" s="24"/>
      <c r="H148" s="24"/>
      <c r="I148" s="42"/>
    </row>
    <row r="149" ht="18" customHeight="1" spans="2:9" x14ac:dyDescent="0.25">
      <c r="B149" s="42"/>
      <c r="C149" s="24"/>
      <c r="D149" s="24"/>
      <c r="E149" s="24"/>
      <c r="F149" s="24"/>
      <c r="G149" s="24"/>
      <c r="H149" s="24"/>
      <c r="I149" s="42"/>
    </row>
    <row r="150" ht="18" customHeight="1" spans="2:9" x14ac:dyDescent="0.25">
      <c r="B150" s="42"/>
      <c r="C150" s="24"/>
      <c r="D150" s="24"/>
      <c r="E150" s="24"/>
      <c r="F150" s="24"/>
      <c r="G150" s="24"/>
      <c r="H150" s="24"/>
      <c r="I150" s="42"/>
    </row>
    <row r="151" ht="18" customHeight="1" spans="2:9" x14ac:dyDescent="0.25">
      <c r="B151" s="42"/>
      <c r="C151" s="24"/>
      <c r="D151" s="24"/>
      <c r="E151" s="24"/>
      <c r="F151" s="24"/>
      <c r="G151" s="24"/>
      <c r="H151" s="24"/>
      <c r="I151" s="42"/>
    </row>
    <row r="152" ht="18" customHeight="1" spans="2:9" x14ac:dyDescent="0.25">
      <c r="B152" s="42"/>
      <c r="C152" s="24"/>
      <c r="D152" s="24"/>
      <c r="E152" s="24"/>
      <c r="F152" s="24"/>
      <c r="G152" s="24"/>
      <c r="H152" s="24"/>
      <c r="I152" s="42"/>
    </row>
    <row r="153" ht="18" customHeight="1" spans="2:9" x14ac:dyDescent="0.25">
      <c r="B153" s="42"/>
      <c r="C153" s="24"/>
      <c r="D153" s="24"/>
      <c r="E153" s="24"/>
      <c r="F153" s="24"/>
      <c r="G153" s="24"/>
      <c r="H153" s="24"/>
      <c r="I153" s="42"/>
    </row>
    <row r="154" ht="18" customHeight="1" spans="2:9" x14ac:dyDescent="0.25">
      <c r="B154" s="42"/>
      <c r="C154" s="24"/>
      <c r="D154" s="24"/>
      <c r="E154" s="24"/>
      <c r="F154" s="24"/>
      <c r="G154" s="24"/>
      <c r="H154" s="24"/>
      <c r="I154" s="42"/>
    </row>
    <row r="155" ht="18" customHeight="1" spans="2:9" x14ac:dyDescent="0.25">
      <c r="B155" s="42"/>
      <c r="C155" s="24"/>
      <c r="D155" s="24"/>
      <c r="E155" s="24"/>
      <c r="F155" s="24"/>
      <c r="G155" s="24"/>
      <c r="H155" s="24"/>
      <c r="I155" s="42"/>
    </row>
    <row r="156" ht="18" customHeight="1" spans="2:9" x14ac:dyDescent="0.25">
      <c r="B156" s="42"/>
      <c r="C156" s="24"/>
      <c r="D156" s="24"/>
      <c r="E156" s="24"/>
      <c r="F156" s="24"/>
      <c r="G156" s="24"/>
      <c r="H156" s="24"/>
      <c r="I156" s="42"/>
    </row>
    <row r="157" ht="18" customHeight="1" spans="2:9" x14ac:dyDescent="0.25">
      <c r="B157" s="42"/>
      <c r="C157" s="24"/>
      <c r="D157" s="24"/>
      <c r="E157" s="24"/>
      <c r="F157" s="24"/>
      <c r="G157" s="24"/>
      <c r="H157" s="24"/>
      <c r="I157" s="42"/>
    </row>
    <row r="158" ht="18" customHeight="1" spans="2:9" x14ac:dyDescent="0.25">
      <c r="B158" s="42"/>
      <c r="C158" s="24"/>
      <c r="D158" s="24"/>
      <c r="E158" s="24"/>
      <c r="F158" s="24"/>
      <c r="G158" s="24"/>
      <c r="H158" s="24"/>
      <c r="I158" s="42"/>
    </row>
    <row r="159" ht="18" customHeight="1" spans="2:9" x14ac:dyDescent="0.25">
      <c r="B159" s="42"/>
      <c r="C159" s="24"/>
      <c r="D159" s="24"/>
      <c r="E159" s="24"/>
      <c r="F159" s="24"/>
      <c r="G159" s="24"/>
      <c r="H159" s="24"/>
      <c r="I159" s="42"/>
    </row>
    <row r="160" ht="18" customHeight="1" spans="2:9" x14ac:dyDescent="0.25">
      <c r="B160" s="42"/>
      <c r="C160" s="24"/>
      <c r="D160" s="24"/>
      <c r="E160" s="24"/>
      <c r="F160" s="24"/>
      <c r="G160" s="24"/>
      <c r="H160" s="24"/>
      <c r="I160" s="42"/>
    </row>
    <row r="161" ht="18" customHeight="1" spans="2:9" x14ac:dyDescent="0.25">
      <c r="B161" s="42"/>
      <c r="C161" s="24"/>
      <c r="D161" s="24"/>
      <c r="E161" s="24"/>
      <c r="F161" s="24"/>
      <c r="G161" s="24"/>
      <c r="H161" s="24"/>
      <c r="I161" s="42"/>
    </row>
    <row r="162" ht="18" customHeight="1" spans="2:9" x14ac:dyDescent="0.25">
      <c r="B162" s="42"/>
      <c r="C162" s="24"/>
      <c r="D162" s="24"/>
      <c r="E162" s="24"/>
      <c r="F162" s="24"/>
      <c r="G162" s="24"/>
      <c r="H162" s="24"/>
      <c r="I162" s="42"/>
    </row>
    <row r="163" ht="18" customHeight="1" spans="2:9" x14ac:dyDescent="0.25">
      <c r="B163" s="42"/>
      <c r="C163" s="24"/>
      <c r="D163" s="24"/>
      <c r="E163" s="24"/>
      <c r="F163" s="24"/>
      <c r="G163" s="24"/>
      <c r="H163" s="24"/>
      <c r="I163" s="42"/>
    </row>
    <row r="164" ht="18" customHeight="1" spans="2:9" x14ac:dyDescent="0.25">
      <c r="B164" s="42"/>
      <c r="C164" s="24"/>
      <c r="D164" s="24"/>
      <c r="E164" s="24"/>
      <c r="F164" s="24"/>
      <c r="G164" s="24"/>
      <c r="H164" s="24"/>
      <c r="I164" s="42"/>
    </row>
    <row r="165" ht="18" customHeight="1" spans="2:9" x14ac:dyDescent="0.25">
      <c r="B165" s="42"/>
      <c r="C165" s="24"/>
      <c r="D165" s="24"/>
      <c r="E165" s="24"/>
      <c r="F165" s="24"/>
      <c r="G165" s="24"/>
      <c r="H165" s="24"/>
      <c r="I165" s="42"/>
    </row>
    <row r="166" ht="18" customHeight="1" spans="2:9" x14ac:dyDescent="0.25">
      <c r="B166" s="42"/>
      <c r="C166" s="24"/>
      <c r="D166" s="24"/>
      <c r="E166" s="24"/>
      <c r="F166" s="24"/>
      <c r="G166" s="24"/>
      <c r="H166" s="24"/>
      <c r="I166" s="42"/>
    </row>
    <row r="167" ht="18" customHeight="1" spans="2:9" x14ac:dyDescent="0.25">
      <c r="B167" s="42"/>
      <c r="C167" s="24"/>
      <c r="D167" s="24"/>
      <c r="E167" s="24"/>
      <c r="F167" s="24"/>
      <c r="G167" s="24"/>
      <c r="H167" s="24"/>
      <c r="I167" s="42"/>
    </row>
    <row r="168" ht="18" customHeight="1" spans="2:9" x14ac:dyDescent="0.25">
      <c r="B168" s="42"/>
      <c r="C168" s="24"/>
      <c r="D168" s="24"/>
      <c r="E168" s="24"/>
      <c r="F168" s="24"/>
      <c r="G168" s="24"/>
      <c r="H168" s="24"/>
      <c r="I168" s="42"/>
    </row>
    <row r="169" ht="18" customHeight="1" spans="2:9" x14ac:dyDescent="0.25">
      <c r="B169" s="42"/>
      <c r="C169" s="24"/>
      <c r="D169" s="24"/>
      <c r="E169" s="24"/>
      <c r="F169" s="24"/>
      <c r="G169" s="24"/>
      <c r="H169" s="24"/>
      <c r="I169" s="42"/>
    </row>
    <row r="170" ht="18" customHeight="1" spans="2:9" x14ac:dyDescent="0.25">
      <c r="B170" s="42"/>
      <c r="C170" s="24"/>
      <c r="D170" s="24"/>
      <c r="E170" s="24"/>
      <c r="F170" s="24"/>
      <c r="G170" s="24"/>
      <c r="H170" s="24"/>
      <c r="I170" s="42"/>
    </row>
    <row r="171" ht="18" customHeight="1" spans="2:9" x14ac:dyDescent="0.25">
      <c r="B171" s="42"/>
      <c r="C171" s="24"/>
      <c r="D171" s="24"/>
      <c r="E171" s="24"/>
      <c r="F171" s="24"/>
      <c r="G171" s="24"/>
      <c r="H171" s="24"/>
      <c r="I171" s="42"/>
    </row>
    <row r="172" ht="18" customHeight="1" spans="2:9" x14ac:dyDescent="0.25">
      <c r="B172" s="42"/>
      <c r="C172" s="24"/>
      <c r="D172" s="24"/>
      <c r="E172" s="24"/>
      <c r="F172" s="24"/>
      <c r="G172" s="24"/>
      <c r="H172" s="24"/>
      <c r="I172" s="42"/>
    </row>
    <row r="173" ht="18" customHeight="1" spans="2:9" x14ac:dyDescent="0.25">
      <c r="B173" s="42"/>
      <c r="C173" s="24"/>
      <c r="D173" s="24"/>
      <c r="E173" s="24"/>
      <c r="F173" s="24"/>
      <c r="G173" s="24"/>
      <c r="H173" s="24"/>
      <c r="I173" s="42"/>
    </row>
    <row r="174" ht="18" customHeight="1" spans="2:9" x14ac:dyDescent="0.25">
      <c r="B174" s="42"/>
      <c r="C174" s="24"/>
      <c r="D174" s="24"/>
      <c r="E174" s="24"/>
      <c r="F174" s="24"/>
      <c r="G174" s="24"/>
      <c r="H174" s="24"/>
      <c r="I174" s="42"/>
    </row>
    <row r="175" ht="18" customHeight="1" spans="2:9" x14ac:dyDescent="0.25">
      <c r="B175" s="42"/>
      <c r="C175" s="24"/>
      <c r="D175" s="24"/>
      <c r="E175" s="24"/>
      <c r="F175" s="24"/>
      <c r="G175" s="24"/>
      <c r="H175" s="24"/>
      <c r="I175" s="42"/>
    </row>
    <row r="176" ht="18" customHeight="1" spans="2:9" x14ac:dyDescent="0.25">
      <c r="B176" s="42"/>
      <c r="C176" s="24"/>
      <c r="D176" s="24"/>
      <c r="E176" s="24"/>
      <c r="F176" s="24"/>
      <c r="G176" s="24"/>
      <c r="H176" s="24"/>
      <c r="I176" s="42"/>
    </row>
    <row r="177" ht="18" customHeight="1" spans="2:9" x14ac:dyDescent="0.25">
      <c r="B177" s="42"/>
      <c r="C177" s="24"/>
      <c r="D177" s="24"/>
      <c r="E177" s="24"/>
      <c r="F177" s="24"/>
      <c r="G177" s="24"/>
      <c r="H177" s="24"/>
      <c r="I177" s="42"/>
    </row>
    <row r="178" ht="18" customHeight="1" spans="2:9" x14ac:dyDescent="0.25">
      <c r="B178" s="42"/>
      <c r="C178" s="24"/>
      <c r="D178" s="24"/>
      <c r="E178" s="24"/>
      <c r="F178" s="24"/>
      <c r="G178" s="24"/>
      <c r="H178" s="24"/>
      <c r="I178" s="42"/>
    </row>
    <row r="179" ht="18" customHeight="1" spans="2:9" x14ac:dyDescent="0.25">
      <c r="B179" s="42"/>
      <c r="C179" s="24"/>
      <c r="D179" s="24"/>
      <c r="E179" s="24"/>
      <c r="F179" s="24"/>
      <c r="G179" s="24"/>
      <c r="H179" s="24"/>
      <c r="I179" s="42"/>
    </row>
    <row r="180" ht="18" customHeight="1" spans="2:9" x14ac:dyDescent="0.25">
      <c r="B180" s="42"/>
      <c r="C180" s="24"/>
      <c r="D180" s="24"/>
      <c r="E180" s="24"/>
      <c r="F180" s="24"/>
      <c r="G180" s="24"/>
      <c r="H180" s="24"/>
      <c r="I180" s="42"/>
    </row>
    <row r="181" ht="18" customHeight="1" spans="2:9" x14ac:dyDescent="0.25">
      <c r="B181" s="42"/>
      <c r="C181" s="24"/>
      <c r="D181" s="24"/>
      <c r="E181" s="24"/>
      <c r="F181" s="24"/>
      <c r="G181" s="24"/>
      <c r="H181" s="24"/>
      <c r="I181" s="42"/>
    </row>
    <row r="182" ht="18" customHeight="1" spans="2:9" x14ac:dyDescent="0.25">
      <c r="B182" s="42"/>
      <c r="C182" s="24"/>
      <c r="D182" s="24"/>
      <c r="E182" s="24"/>
      <c r="F182" s="24"/>
      <c r="G182" s="24"/>
      <c r="H182" s="24"/>
      <c r="I182" s="42"/>
    </row>
    <row r="183" ht="18" customHeight="1" spans="2:9" x14ac:dyDescent="0.25">
      <c r="B183" s="42"/>
      <c r="C183" s="24"/>
      <c r="D183" s="24"/>
      <c r="E183" s="24"/>
      <c r="F183" s="24"/>
      <c r="G183" s="24"/>
      <c r="H183" s="24"/>
      <c r="I183" s="42"/>
    </row>
    <row r="184" ht="18" customHeight="1" spans="2:9" x14ac:dyDescent="0.25">
      <c r="B184" s="42"/>
      <c r="C184" s="24"/>
      <c r="D184" s="24"/>
      <c r="E184" s="24"/>
      <c r="F184" s="24"/>
      <c r="G184" s="24"/>
      <c r="H184" s="24"/>
      <c r="I184" s="42"/>
    </row>
    <row r="185" ht="18" customHeight="1" spans="2:9" x14ac:dyDescent="0.25">
      <c r="B185" s="42"/>
      <c r="C185" s="24"/>
      <c r="D185" s="24"/>
      <c r="E185" s="24"/>
      <c r="F185" s="24"/>
      <c r="G185" s="24"/>
      <c r="H185" s="24"/>
      <c r="I185" s="42"/>
    </row>
    <row r="186" ht="18" customHeight="1" spans="2:9" x14ac:dyDescent="0.25">
      <c r="B186" s="42"/>
      <c r="C186" s="24"/>
      <c r="D186" s="24"/>
      <c r="E186" s="24"/>
      <c r="F186" s="24"/>
      <c r="G186" s="24"/>
      <c r="H186" s="24"/>
      <c r="I186" s="42"/>
    </row>
    <row r="187" ht="18" customHeight="1" spans="2:9" x14ac:dyDescent="0.25">
      <c r="B187" s="42"/>
      <c r="C187" s="24"/>
      <c r="D187" s="24"/>
      <c r="E187" s="24"/>
      <c r="F187" s="24"/>
      <c r="G187" s="24"/>
      <c r="H187" s="24"/>
      <c r="I187" s="42"/>
    </row>
    <row r="188" ht="18" customHeight="1" spans="2:9" x14ac:dyDescent="0.25">
      <c r="B188" s="42"/>
      <c r="C188" s="24"/>
      <c r="D188" s="24"/>
      <c r="E188" s="24"/>
      <c r="F188" s="24"/>
      <c r="G188" s="24"/>
      <c r="H188" s="24"/>
      <c r="I188" s="42"/>
    </row>
    <row r="189" ht="18" customHeight="1" spans="2:9" x14ac:dyDescent="0.25">
      <c r="B189" s="42"/>
      <c r="C189" s="24"/>
      <c r="D189" s="24"/>
      <c r="E189" s="24"/>
      <c r="F189" s="24"/>
      <c r="G189" s="24"/>
      <c r="H189" s="24"/>
      <c r="I189" s="42"/>
    </row>
    <row r="190" ht="18" customHeight="1" spans="2:9" x14ac:dyDescent="0.25">
      <c r="B190" s="42"/>
      <c r="C190" s="24"/>
      <c r="D190" s="24"/>
      <c r="E190" s="24"/>
      <c r="F190" s="24"/>
      <c r="G190" s="24"/>
      <c r="H190" s="24"/>
      <c r="I190" s="42"/>
    </row>
    <row r="191" ht="18" customHeight="1" spans="2:9" x14ac:dyDescent="0.25">
      <c r="B191" s="42"/>
      <c r="C191" s="24"/>
      <c r="D191" s="24"/>
      <c r="E191" s="24"/>
      <c r="F191" s="24"/>
      <c r="G191" s="24"/>
      <c r="H191" s="24"/>
      <c r="I191" s="42"/>
    </row>
    <row r="192" ht="18" customHeight="1" spans="2:9" x14ac:dyDescent="0.25">
      <c r="B192" s="42"/>
      <c r="C192" s="24"/>
      <c r="D192" s="24"/>
      <c r="E192" s="24"/>
      <c r="F192" s="24"/>
      <c r="G192" s="24"/>
      <c r="H192" s="24"/>
      <c r="I192" s="42"/>
    </row>
    <row r="193" ht="18" customHeight="1" spans="2:9" x14ac:dyDescent="0.25">
      <c r="B193" s="42"/>
      <c r="C193" s="24"/>
      <c r="D193" s="24"/>
      <c r="E193" s="24"/>
      <c r="F193" s="24"/>
      <c r="G193" s="24"/>
      <c r="H193" s="24"/>
      <c r="I193" s="42"/>
    </row>
    <row r="194" ht="18" customHeight="1" spans="2:9" x14ac:dyDescent="0.25">
      <c r="B194" s="42"/>
      <c r="C194" s="24"/>
      <c r="D194" s="24"/>
      <c r="E194" s="24"/>
      <c r="F194" s="24"/>
      <c r="G194" s="24"/>
      <c r="H194" s="24"/>
      <c r="I194" s="42"/>
    </row>
    <row r="195" ht="18" customHeight="1" spans="2:9" x14ac:dyDescent="0.25">
      <c r="B195" s="42"/>
      <c r="C195" s="24"/>
      <c r="D195" s="24"/>
      <c r="E195" s="24"/>
      <c r="F195" s="24"/>
      <c r="G195" s="24"/>
      <c r="H195" s="24"/>
      <c r="I195" s="42"/>
    </row>
    <row r="196" ht="18" customHeight="1" spans="2:9" x14ac:dyDescent="0.25">
      <c r="B196" s="42"/>
      <c r="C196" s="24"/>
      <c r="D196" s="24"/>
      <c r="E196" s="24"/>
      <c r="F196" s="24"/>
      <c r="G196" s="24"/>
      <c r="H196" s="24"/>
      <c r="I196" s="42"/>
    </row>
    <row r="197" ht="18" customHeight="1" spans="2:9" x14ac:dyDescent="0.25">
      <c r="B197" s="42"/>
      <c r="C197" s="24"/>
      <c r="D197" s="24"/>
      <c r="E197" s="24"/>
      <c r="F197" s="24"/>
      <c r="G197" s="24"/>
      <c r="H197" s="24"/>
      <c r="I197" s="42"/>
    </row>
    <row r="198" ht="18" customHeight="1" spans="2:9" x14ac:dyDescent="0.25">
      <c r="B198" s="42"/>
      <c r="C198" s="24"/>
      <c r="D198" s="24"/>
      <c r="E198" s="24"/>
      <c r="F198" s="24"/>
      <c r="G198" s="24"/>
      <c r="H198" s="24"/>
      <c r="I198" s="42"/>
    </row>
    <row r="199" ht="18" customHeight="1" spans="2:9" x14ac:dyDescent="0.25">
      <c r="B199" s="42"/>
      <c r="C199" s="24"/>
      <c r="D199" s="24"/>
      <c r="E199" s="24"/>
      <c r="F199" s="24"/>
      <c r="G199" s="24"/>
      <c r="H199" s="24"/>
      <c r="I199" s="42"/>
    </row>
    <row r="200" ht="18" customHeight="1" spans="2:9" x14ac:dyDescent="0.25">
      <c r="B200" s="42"/>
      <c r="C200" s="24"/>
      <c r="D200" s="24"/>
      <c r="E200" s="24"/>
      <c r="F200" s="24"/>
      <c r="G200" s="24"/>
      <c r="H200" s="24"/>
      <c r="I200" s="42"/>
    </row>
    <row r="201" ht="18" customHeight="1" spans="2:9" x14ac:dyDescent="0.25">
      <c r="B201" s="42"/>
      <c r="C201" s="24"/>
      <c r="D201" s="24"/>
      <c r="E201" s="24"/>
      <c r="F201" s="24"/>
      <c r="G201" s="24"/>
      <c r="H201" s="24"/>
      <c r="I201" s="42"/>
    </row>
    <row r="202" ht="18" customHeight="1" spans="2:9" x14ac:dyDescent="0.25">
      <c r="B202" s="42"/>
      <c r="C202" s="24"/>
      <c r="D202" s="24"/>
      <c r="E202" s="24"/>
      <c r="F202" s="24"/>
      <c r="G202" s="24"/>
      <c r="H202" s="24"/>
      <c r="I202" s="42"/>
    </row>
    <row r="203" ht="18" customHeight="1" spans="2:9" x14ac:dyDescent="0.25">
      <c r="B203" s="42"/>
      <c r="C203" s="24"/>
      <c r="D203" s="24"/>
      <c r="E203" s="24"/>
      <c r="F203" s="24"/>
      <c r="G203" s="24"/>
      <c r="H203" s="24"/>
      <c r="I203" s="42"/>
    </row>
    <row r="204" ht="18" customHeight="1" spans="2:9" x14ac:dyDescent="0.25">
      <c r="B204" s="42"/>
      <c r="C204" s="24"/>
      <c r="D204" s="24"/>
      <c r="E204" s="24"/>
      <c r="F204" s="24"/>
      <c r="G204" s="24"/>
      <c r="H204" s="24"/>
      <c r="I204" s="42"/>
    </row>
    <row r="205" ht="18" customHeight="1" spans="2:9" x14ac:dyDescent="0.25">
      <c r="B205" s="42"/>
      <c r="C205" s="24"/>
      <c r="D205" s="24"/>
      <c r="E205" s="24"/>
      <c r="F205" s="24"/>
      <c r="G205" s="24"/>
      <c r="H205" s="24"/>
      <c r="I205" s="42"/>
    </row>
    <row r="206" ht="18" customHeight="1" spans="2:9" x14ac:dyDescent="0.25">
      <c r="B206" s="42"/>
      <c r="C206" s="24"/>
      <c r="D206" s="24"/>
      <c r="E206" s="24"/>
      <c r="F206" s="24"/>
      <c r="G206" s="24"/>
      <c r="H206" s="24"/>
      <c r="I206" s="42"/>
    </row>
    <row r="207" ht="18" customHeight="1" spans="2:9" x14ac:dyDescent="0.25">
      <c r="B207" s="42"/>
      <c r="C207" s="24"/>
      <c r="D207" s="24"/>
      <c r="E207" s="24"/>
      <c r="F207" s="24"/>
      <c r="G207" s="24"/>
      <c r="H207" s="24"/>
      <c r="I207" s="42"/>
    </row>
    <row r="208" ht="18" customHeight="1" spans="2:9" x14ac:dyDescent="0.25">
      <c r="B208" s="42"/>
      <c r="C208" s="24"/>
      <c r="D208" s="24"/>
      <c r="E208" s="24"/>
      <c r="F208" s="24"/>
      <c r="G208" s="24"/>
      <c r="H208" s="24"/>
      <c r="I208" s="42"/>
    </row>
    <row r="209" ht="18" customHeight="1" spans="2:9" x14ac:dyDescent="0.25">
      <c r="B209" s="42"/>
      <c r="C209" s="24"/>
      <c r="D209" s="24"/>
      <c r="E209" s="24"/>
      <c r="F209" s="24"/>
      <c r="G209" s="24"/>
      <c r="H209" s="24"/>
      <c r="I209" s="42"/>
    </row>
    <row r="210" ht="18" customHeight="1" spans="2:9" x14ac:dyDescent="0.25">
      <c r="B210" s="42"/>
      <c r="C210" s="24"/>
      <c r="D210" s="24"/>
      <c r="E210" s="24"/>
      <c r="F210" s="24"/>
      <c r="G210" s="24"/>
      <c r="H210" s="24"/>
      <c r="I210" s="42"/>
    </row>
    <row r="211" ht="18" customHeight="1" spans="2:9" x14ac:dyDescent="0.25">
      <c r="B211" s="42"/>
      <c r="C211" s="24"/>
      <c r="D211" s="24"/>
      <c r="E211" s="24"/>
      <c r="F211" s="24"/>
      <c r="G211" s="24"/>
      <c r="H211" s="24"/>
      <c r="I211" s="42"/>
    </row>
    <row r="212" ht="18" customHeight="1" spans="2:9" x14ac:dyDescent="0.25">
      <c r="B212" s="42"/>
      <c r="C212" s="24"/>
      <c r="D212" s="24"/>
      <c r="E212" s="24"/>
      <c r="F212" s="24"/>
      <c r="G212" s="24"/>
      <c r="H212" s="24"/>
      <c r="I212" s="42"/>
    </row>
    <row r="213" ht="18" customHeight="1" spans="2:9" x14ac:dyDescent="0.25">
      <c r="B213" s="42"/>
      <c r="C213" s="24"/>
      <c r="D213" s="24"/>
      <c r="E213" s="24"/>
      <c r="F213" s="24"/>
      <c r="G213" s="24"/>
      <c r="H213" s="24"/>
      <c r="I213" s="42"/>
    </row>
    <row r="214" ht="18" customHeight="1" spans="2:9" x14ac:dyDescent="0.25">
      <c r="B214" s="42"/>
      <c r="C214" s="24"/>
      <c r="D214" s="24"/>
      <c r="E214" s="24"/>
      <c r="F214" s="24"/>
      <c r="G214" s="24"/>
      <c r="H214" s="24"/>
      <c r="I214" s="42"/>
    </row>
    <row r="215" ht="18" customHeight="1" spans="2:9" x14ac:dyDescent="0.25">
      <c r="B215" s="42"/>
      <c r="C215" s="24"/>
      <c r="D215" s="24"/>
      <c r="E215" s="24"/>
      <c r="F215" s="24"/>
      <c r="G215" s="24"/>
      <c r="H215" s="24"/>
      <c r="I215" s="42"/>
    </row>
    <row r="216" ht="18" customHeight="1" spans="2:9" x14ac:dyDescent="0.25">
      <c r="B216" s="42"/>
      <c r="C216" s="24"/>
      <c r="D216" s="24"/>
      <c r="E216" s="24"/>
      <c r="F216" s="24"/>
      <c r="G216" s="24"/>
      <c r="H216" s="24"/>
      <c r="I216" s="42"/>
    </row>
    <row r="217" ht="18" customHeight="1" spans="2:9" x14ac:dyDescent="0.25">
      <c r="B217" s="42"/>
      <c r="C217" s="24"/>
      <c r="D217" s="24"/>
      <c r="E217" s="24"/>
      <c r="F217" s="24"/>
      <c r="G217" s="24"/>
      <c r="H217" s="24"/>
      <c r="I217" s="42"/>
    </row>
    <row r="218" ht="18" customHeight="1" spans="2:9" x14ac:dyDescent="0.25">
      <c r="B218" s="42"/>
      <c r="C218" s="24"/>
      <c r="D218" s="24"/>
      <c r="E218" s="24"/>
      <c r="F218" s="24"/>
      <c r="G218" s="24"/>
      <c r="H218" s="24"/>
      <c r="I218" s="42"/>
    </row>
    <row r="219" ht="18" customHeight="1" spans="2:9" x14ac:dyDescent="0.25">
      <c r="B219" s="42"/>
      <c r="C219" s="24"/>
      <c r="D219" s="24"/>
      <c r="E219" s="24"/>
      <c r="F219" s="24"/>
      <c r="G219" s="24"/>
      <c r="H219" s="24"/>
      <c r="I219" s="42"/>
    </row>
    <row r="220" ht="18" customHeight="1" spans="2:9" x14ac:dyDescent="0.25">
      <c r="B220" s="42"/>
      <c r="C220" s="24"/>
      <c r="D220" s="24"/>
      <c r="E220" s="24"/>
      <c r="F220" s="24"/>
      <c r="G220" s="24"/>
      <c r="H220" s="24"/>
      <c r="I220" s="42"/>
    </row>
    <row r="221" ht="18" customHeight="1" spans="2:9" x14ac:dyDescent="0.25">
      <c r="B221" s="42"/>
      <c r="C221" s="24"/>
      <c r="D221" s="24"/>
      <c r="E221" s="24"/>
      <c r="F221" s="24"/>
      <c r="G221" s="24"/>
      <c r="H221" s="24"/>
      <c r="I221" s="42"/>
    </row>
    <row r="222" ht="18" customHeight="1" spans="2:9" x14ac:dyDescent="0.25">
      <c r="B222" s="42"/>
      <c r="C222" s="24"/>
      <c r="D222" s="24"/>
      <c r="E222" s="24"/>
      <c r="F222" s="24"/>
      <c r="G222" s="24"/>
      <c r="H222" s="24"/>
      <c r="I222" s="42"/>
    </row>
    <row r="223" ht="18" customHeight="1" spans="2:9" x14ac:dyDescent="0.25">
      <c r="B223" s="42"/>
      <c r="C223" s="24"/>
      <c r="D223" s="24"/>
      <c r="E223" s="24"/>
      <c r="F223" s="24"/>
      <c r="G223" s="24"/>
      <c r="H223" s="24"/>
      <c r="I223" s="42"/>
    </row>
    <row r="224" ht="18" customHeight="1" spans="2:9" x14ac:dyDescent="0.25">
      <c r="B224" s="42"/>
      <c r="C224" s="24"/>
      <c r="D224" s="24"/>
      <c r="E224" s="24"/>
      <c r="F224" s="24"/>
      <c r="G224" s="24"/>
      <c r="H224" s="24"/>
      <c r="I224" s="42"/>
    </row>
    <row r="225" ht="18" customHeight="1" spans="2:9" x14ac:dyDescent="0.25">
      <c r="B225" s="42"/>
      <c r="C225" s="24"/>
      <c r="D225" s="24"/>
      <c r="E225" s="24"/>
      <c r="F225" s="24"/>
      <c r="G225" s="24"/>
      <c r="H225" s="24"/>
      <c r="I225" s="42"/>
    </row>
    <row r="226" ht="18" customHeight="1" spans="2:9" x14ac:dyDescent="0.25">
      <c r="B226" s="42"/>
      <c r="C226" s="24"/>
      <c r="D226" s="24"/>
      <c r="E226" s="24"/>
      <c r="F226" s="24"/>
      <c r="G226" s="24"/>
      <c r="H226" s="24"/>
      <c r="I226" s="42"/>
    </row>
    <row r="227" ht="18" customHeight="1" spans="2:9" x14ac:dyDescent="0.25">
      <c r="B227" s="42"/>
      <c r="C227" s="24"/>
      <c r="D227" s="24"/>
      <c r="E227" s="24"/>
      <c r="F227" s="24"/>
      <c r="G227" s="24"/>
      <c r="H227" s="24"/>
      <c r="I227" s="42"/>
    </row>
    <row r="228" ht="18" customHeight="1" spans="2:9" x14ac:dyDescent="0.25">
      <c r="B228" s="42"/>
      <c r="C228" s="24"/>
      <c r="D228" s="24"/>
      <c r="E228" s="24"/>
      <c r="F228" s="24"/>
      <c r="G228" s="24"/>
      <c r="H228" s="24"/>
      <c r="I228" s="42"/>
    </row>
    <row r="229" ht="18" customHeight="1" spans="2:9" x14ac:dyDescent="0.25">
      <c r="B229" s="42"/>
      <c r="C229" s="24"/>
      <c r="D229" s="24"/>
      <c r="E229" s="24"/>
      <c r="F229" s="24"/>
      <c r="G229" s="24"/>
      <c r="H229" s="24"/>
      <c r="I229" s="42"/>
    </row>
    <row r="230" ht="18" customHeight="1" spans="2:9" x14ac:dyDescent="0.25">
      <c r="B230" s="42"/>
      <c r="C230" s="24"/>
      <c r="D230" s="24"/>
      <c r="E230" s="24"/>
      <c r="F230" s="24"/>
      <c r="G230" s="24"/>
      <c r="H230" s="24"/>
      <c r="I230" s="42"/>
    </row>
    <row r="231" ht="18" customHeight="1" spans="2:9" x14ac:dyDescent="0.25">
      <c r="B231" s="42"/>
      <c r="C231" s="24"/>
      <c r="D231" s="24"/>
      <c r="E231" s="24"/>
      <c r="F231" s="24"/>
      <c r="G231" s="24"/>
      <c r="H231" s="24"/>
      <c r="I231" s="42"/>
    </row>
    <row r="232" ht="18" customHeight="1" spans="2:9" x14ac:dyDescent="0.25">
      <c r="B232" s="42"/>
      <c r="C232" s="24"/>
      <c r="D232" s="24"/>
      <c r="E232" s="24"/>
      <c r="F232" s="24"/>
      <c r="G232" s="24"/>
      <c r="H232" s="24"/>
      <c r="I232" s="42"/>
    </row>
    <row r="233" ht="18" customHeight="1" spans="2:9" x14ac:dyDescent="0.25">
      <c r="B233" s="42"/>
      <c r="C233" s="24"/>
      <c r="D233" s="24"/>
      <c r="E233" s="24"/>
      <c r="F233" s="24"/>
      <c r="G233" s="24"/>
      <c r="H233" s="24"/>
      <c r="I233" s="42"/>
    </row>
    <row r="234" ht="18" customHeight="1" spans="2:9" x14ac:dyDescent="0.25">
      <c r="B234" s="42"/>
      <c r="C234" s="24"/>
      <c r="D234" s="24"/>
      <c r="E234" s="24"/>
      <c r="F234" s="24"/>
      <c r="G234" s="24"/>
      <c r="H234" s="24"/>
      <c r="I234" s="42"/>
    </row>
    <row r="235" ht="18" customHeight="1" spans="2:9" x14ac:dyDescent="0.25">
      <c r="B235" s="42"/>
      <c r="C235" s="24"/>
      <c r="D235" s="24"/>
      <c r="E235" s="24"/>
      <c r="F235" s="24"/>
      <c r="G235" s="24"/>
      <c r="H235" s="24"/>
      <c r="I235" s="42"/>
    </row>
    <row r="236" ht="18" customHeight="1" spans="2:9" x14ac:dyDescent="0.25">
      <c r="B236" s="42"/>
      <c r="C236" s="24"/>
      <c r="D236" s="24"/>
      <c r="E236" s="24"/>
      <c r="F236" s="24"/>
      <c r="G236" s="24"/>
      <c r="H236" s="24"/>
      <c r="I236" s="42"/>
    </row>
    <row r="237" ht="18" customHeight="1" spans="2:9" x14ac:dyDescent="0.25">
      <c r="B237" s="42"/>
      <c r="C237" s="24"/>
      <c r="D237" s="24"/>
      <c r="E237" s="24"/>
      <c r="F237" s="24"/>
      <c r="G237" s="24"/>
      <c r="H237" s="24"/>
      <c r="I237" s="42"/>
    </row>
    <row r="238" ht="18" customHeight="1" spans="2:9" x14ac:dyDescent="0.25">
      <c r="B238" s="42"/>
      <c r="C238" s="24"/>
      <c r="D238" s="24"/>
      <c r="E238" s="24"/>
      <c r="F238" s="24"/>
      <c r="G238" s="24"/>
      <c r="H238" s="24"/>
      <c r="I238" s="42"/>
    </row>
    <row r="239" ht="18" customHeight="1" spans="2:9" x14ac:dyDescent="0.25">
      <c r="B239" s="42"/>
      <c r="C239" s="24"/>
      <c r="D239" s="24"/>
      <c r="E239" s="24"/>
      <c r="F239" s="24"/>
      <c r="G239" s="24"/>
      <c r="H239" s="24"/>
      <c r="I239" s="42"/>
    </row>
    <row r="240" ht="18" customHeight="1" spans="2:9" x14ac:dyDescent="0.25">
      <c r="B240" s="42"/>
      <c r="C240" s="24"/>
      <c r="D240" s="24"/>
      <c r="E240" s="24"/>
      <c r="F240" s="24"/>
      <c r="G240" s="24"/>
      <c r="H240" s="24"/>
      <c r="I240" s="42"/>
    </row>
    <row r="241" ht="18" customHeight="1" spans="2:9" x14ac:dyDescent="0.25">
      <c r="B241" s="42"/>
      <c r="C241" s="24"/>
      <c r="D241" s="24"/>
      <c r="E241" s="24"/>
      <c r="F241" s="24"/>
      <c r="G241" s="24"/>
      <c r="H241" s="24"/>
      <c r="I241" s="42"/>
    </row>
    <row r="242" ht="18" customHeight="1" spans="2:9" x14ac:dyDescent="0.25">
      <c r="B242" s="42"/>
      <c r="C242" s="24"/>
      <c r="D242" s="24"/>
      <c r="E242" s="24"/>
      <c r="F242" s="24"/>
      <c r="G242" s="24"/>
      <c r="H242" s="24"/>
      <c r="I242" s="42"/>
    </row>
    <row r="243" ht="18" customHeight="1" spans="2:9" x14ac:dyDescent="0.25">
      <c r="B243" s="42"/>
      <c r="C243" s="24"/>
      <c r="D243" s="24"/>
      <c r="E243" s="24"/>
      <c r="F243" s="24"/>
      <c r="G243" s="24"/>
      <c r="H243" s="24"/>
      <c r="I243" s="42"/>
    </row>
    <row r="244" ht="18" customHeight="1" spans="2:9" x14ac:dyDescent="0.25">
      <c r="B244" s="42"/>
      <c r="C244" s="24"/>
      <c r="D244" s="24"/>
      <c r="E244" s="24"/>
      <c r="F244" s="24"/>
      <c r="G244" s="24"/>
      <c r="H244" s="24"/>
      <c r="I244" s="42"/>
    </row>
    <row r="245" ht="18" customHeight="1" spans="2:9" x14ac:dyDescent="0.25">
      <c r="B245" s="42"/>
      <c r="C245" s="24"/>
      <c r="D245" s="24"/>
      <c r="E245" s="24"/>
      <c r="F245" s="24"/>
      <c r="G245" s="24"/>
      <c r="H245" s="24"/>
      <c r="I245" s="42"/>
    </row>
    <row r="246" ht="18" customHeight="1" spans="2:9" x14ac:dyDescent="0.25">
      <c r="B246" s="42"/>
      <c r="C246" s="24"/>
      <c r="D246" s="24"/>
      <c r="E246" s="24"/>
      <c r="F246" s="24"/>
      <c r="G246" s="24"/>
      <c r="H246" s="24"/>
      <c r="I246" s="42"/>
    </row>
    <row r="247" ht="18" customHeight="1" spans="2:9" x14ac:dyDescent="0.25">
      <c r="B247" s="42"/>
      <c r="C247" s="24"/>
      <c r="D247" s="24"/>
      <c r="E247" s="24"/>
      <c r="F247" s="24"/>
      <c r="G247" s="24"/>
      <c r="H247" s="24"/>
      <c r="I247" s="42"/>
    </row>
    <row r="248" ht="18" customHeight="1" spans="2:9" x14ac:dyDescent="0.25">
      <c r="B248" s="42"/>
      <c r="C248" s="24"/>
      <c r="D248" s="24"/>
      <c r="E248" s="24"/>
      <c r="F248" s="24"/>
      <c r="G248" s="24"/>
      <c r="H248" s="24"/>
      <c r="I248" s="42"/>
    </row>
    <row r="249" ht="18" customHeight="1" spans="2:9" x14ac:dyDescent="0.25">
      <c r="B249" s="42"/>
      <c r="C249" s="24"/>
      <c r="D249" s="24"/>
      <c r="E249" s="24"/>
      <c r="F249" s="24"/>
      <c r="G249" s="24"/>
      <c r="H249" s="24"/>
      <c r="I249" s="42"/>
    </row>
    <row r="250" ht="18" customHeight="1" spans="2:9" x14ac:dyDescent="0.25">
      <c r="B250" s="42"/>
      <c r="C250" s="24"/>
      <c r="D250" s="24"/>
      <c r="E250" s="24"/>
      <c r="F250" s="24"/>
      <c r="G250" s="24"/>
      <c r="H250" s="24"/>
      <c r="I250" s="42"/>
    </row>
    <row r="251" ht="18" customHeight="1" spans="2:9" x14ac:dyDescent="0.25">
      <c r="B251" s="42"/>
      <c r="C251" s="24"/>
      <c r="D251" s="24"/>
      <c r="E251" s="24"/>
      <c r="F251" s="24"/>
      <c r="G251" s="24"/>
      <c r="H251" s="24"/>
      <c r="I251" s="42"/>
    </row>
    <row r="252" ht="18" customHeight="1" spans="2:9" x14ac:dyDescent="0.25">
      <c r="B252" s="42"/>
      <c r="C252" s="24"/>
      <c r="D252" s="24"/>
      <c r="E252" s="24"/>
      <c r="F252" s="24"/>
      <c r="G252" s="24"/>
      <c r="H252" s="24"/>
      <c r="I252" s="42"/>
    </row>
    <row r="253" ht="18" customHeight="1" spans="2:9" x14ac:dyDescent="0.25">
      <c r="B253" s="42"/>
      <c r="C253" s="24"/>
      <c r="D253" s="24"/>
      <c r="E253" s="24"/>
      <c r="F253" s="24"/>
      <c r="G253" s="24"/>
      <c r="H253" s="24"/>
      <c r="I253" s="42"/>
    </row>
    <row r="254" ht="18" customHeight="1" spans="2:9" x14ac:dyDescent="0.25">
      <c r="B254" s="42"/>
      <c r="C254" s="24"/>
      <c r="D254" s="24"/>
      <c r="E254" s="24"/>
      <c r="F254" s="24"/>
      <c r="G254" s="24"/>
      <c r="H254" s="24"/>
      <c r="I254" s="42"/>
    </row>
    <row r="255" ht="18" customHeight="1" spans="2:9" x14ac:dyDescent="0.25">
      <c r="B255" s="42"/>
      <c r="C255" s="24"/>
      <c r="D255" s="24"/>
      <c r="E255" s="24"/>
      <c r="F255" s="24"/>
      <c r="G255" s="24"/>
      <c r="H255" s="24"/>
      <c r="I255" s="42"/>
    </row>
    <row r="256" ht="18" customHeight="1" spans="2:9" x14ac:dyDescent="0.25">
      <c r="B256" s="42"/>
      <c r="C256" s="24"/>
      <c r="D256" s="24"/>
      <c r="E256" s="24"/>
      <c r="F256" s="24"/>
      <c r="G256" s="24"/>
      <c r="H256" s="24"/>
      <c r="I256" s="42"/>
    </row>
    <row r="257" ht="18" customHeight="1" spans="2:9" x14ac:dyDescent="0.25">
      <c r="B257" s="42"/>
      <c r="C257" s="24"/>
      <c r="D257" s="24"/>
      <c r="E257" s="24"/>
      <c r="F257" s="24"/>
      <c r="G257" s="24"/>
      <c r="H257" s="24"/>
      <c r="I257" s="42"/>
    </row>
    <row r="258" ht="18" customHeight="1" spans="2:9" x14ac:dyDescent="0.25">
      <c r="B258" s="42"/>
      <c r="C258" s="24"/>
      <c r="D258" s="24"/>
      <c r="E258" s="24"/>
      <c r="F258" s="24"/>
      <c r="G258" s="24"/>
      <c r="H258" s="24"/>
      <c r="I258" s="42"/>
    </row>
    <row r="259" ht="18" customHeight="1" spans="2:9" x14ac:dyDescent="0.25">
      <c r="B259" s="42"/>
      <c r="C259" s="24"/>
      <c r="D259" s="24"/>
      <c r="E259" s="24"/>
      <c r="F259" s="24"/>
      <c r="G259" s="24"/>
      <c r="H259" s="24"/>
      <c r="I259" s="42"/>
    </row>
    <row r="260" ht="18" customHeight="1" spans="2:9" x14ac:dyDescent="0.25">
      <c r="B260" s="42"/>
      <c r="C260" s="24"/>
      <c r="D260" s="24"/>
      <c r="E260" s="24"/>
      <c r="F260" s="24"/>
      <c r="G260" s="24"/>
      <c r="H260" s="24"/>
      <c r="I260" s="42"/>
    </row>
    <row r="261" ht="18" customHeight="1" spans="2:9" x14ac:dyDescent="0.25">
      <c r="B261" s="42"/>
      <c r="C261" s="24"/>
      <c r="D261" s="24"/>
      <c r="E261" s="24"/>
      <c r="F261" s="24"/>
      <c r="G261" s="24"/>
      <c r="H261" s="24"/>
      <c r="I261" s="42"/>
    </row>
    <row r="262" ht="18" customHeight="1" spans="2:9" x14ac:dyDescent="0.25">
      <c r="B262" s="42"/>
      <c r="C262" s="24"/>
      <c r="D262" s="24"/>
      <c r="E262" s="24"/>
      <c r="F262" s="24"/>
      <c r="G262" s="24"/>
      <c r="H262" s="24"/>
      <c r="I262" s="42"/>
    </row>
    <row r="263" ht="18" customHeight="1" spans="2:9" x14ac:dyDescent="0.25">
      <c r="B263" s="42"/>
      <c r="C263" s="24"/>
      <c r="D263" s="24"/>
      <c r="E263" s="24"/>
      <c r="F263" s="24"/>
      <c r="G263" s="24"/>
      <c r="H263" s="24"/>
      <c r="I263" s="42"/>
    </row>
    <row r="264" ht="18" customHeight="1" spans="2:9" x14ac:dyDescent="0.25">
      <c r="B264" s="42"/>
      <c r="C264" s="24"/>
      <c r="D264" s="24"/>
      <c r="E264" s="24"/>
      <c r="F264" s="24"/>
      <c r="G264" s="24"/>
      <c r="H264" s="24"/>
      <c r="I264" s="42"/>
    </row>
    <row r="265" ht="18" customHeight="1" spans="2:9" x14ac:dyDescent="0.25">
      <c r="B265" s="42"/>
      <c r="C265" s="24"/>
      <c r="D265" s="24"/>
      <c r="E265" s="24"/>
      <c r="F265" s="24"/>
      <c r="G265" s="24"/>
      <c r="H265" s="24"/>
      <c r="I265" s="42"/>
    </row>
    <row r="266" ht="18" customHeight="1" spans="2:9" x14ac:dyDescent="0.25">
      <c r="B266" s="42"/>
      <c r="C266" s="24"/>
      <c r="D266" s="24"/>
      <c r="E266" s="24"/>
      <c r="F266" s="24"/>
      <c r="G266" s="24"/>
      <c r="H266" s="24"/>
      <c r="I266" s="42"/>
    </row>
    <row r="267" ht="18" customHeight="1" spans="2:9" x14ac:dyDescent="0.25">
      <c r="B267" s="42"/>
      <c r="C267" s="24"/>
      <c r="D267" s="24"/>
      <c r="E267" s="24"/>
      <c r="F267" s="24"/>
      <c r="G267" s="24"/>
      <c r="H267" s="24"/>
      <c r="I267" s="42"/>
    </row>
    <row r="268" ht="18" customHeight="1" spans="2:9" x14ac:dyDescent="0.25">
      <c r="B268" s="42"/>
      <c r="C268" s="24"/>
      <c r="D268" s="24"/>
      <c r="E268" s="24"/>
      <c r="F268" s="24"/>
      <c r="G268" s="24"/>
      <c r="H268" s="24"/>
      <c r="I268" s="42"/>
    </row>
    <row r="269" ht="18" customHeight="1" spans="2:9" x14ac:dyDescent="0.25">
      <c r="B269" s="42"/>
      <c r="C269" s="24"/>
      <c r="D269" s="24"/>
      <c r="E269" s="24"/>
      <c r="F269" s="24"/>
      <c r="G269" s="24"/>
      <c r="H269" s="24"/>
      <c r="I269" s="42"/>
    </row>
    <row r="270" ht="18" customHeight="1" spans="2:9" x14ac:dyDescent="0.25">
      <c r="B270" s="42"/>
      <c r="C270" s="24"/>
      <c r="D270" s="24"/>
      <c r="E270" s="24"/>
      <c r="F270" s="24"/>
      <c r="G270" s="24"/>
      <c r="H270" s="24"/>
      <c r="I270" s="42"/>
    </row>
    <row r="271" ht="18" customHeight="1" spans="2:9" x14ac:dyDescent="0.25">
      <c r="B271" s="42"/>
      <c r="C271" s="24"/>
      <c r="D271" s="24"/>
      <c r="E271" s="24"/>
      <c r="F271" s="24"/>
      <c r="G271" s="24"/>
      <c r="H271" s="24"/>
      <c r="I271" s="42"/>
    </row>
    <row r="272" ht="18" customHeight="1" spans="2:9" x14ac:dyDescent="0.25">
      <c r="B272" s="42"/>
      <c r="C272" s="24"/>
      <c r="D272" s="24"/>
      <c r="E272" s="24"/>
      <c r="F272" s="24"/>
      <c r="G272" s="24"/>
      <c r="H272" s="24"/>
      <c r="I272" s="42"/>
    </row>
    <row r="273" ht="18" customHeight="1" spans="2:9" x14ac:dyDescent="0.25">
      <c r="B273" s="42"/>
      <c r="C273" s="24"/>
      <c r="D273" s="24"/>
      <c r="E273" s="24"/>
      <c r="F273" s="24"/>
      <c r="G273" s="24"/>
      <c r="H273" s="24"/>
      <c r="I273" s="42"/>
    </row>
    <row r="274" ht="18" customHeight="1" spans="2:9" x14ac:dyDescent="0.25">
      <c r="B274" s="42"/>
      <c r="C274" s="24"/>
      <c r="D274" s="24"/>
      <c r="E274" s="24"/>
      <c r="F274" s="24"/>
      <c r="G274" s="24"/>
      <c r="H274" s="24"/>
      <c r="I274" s="42"/>
    </row>
    <row r="275" ht="18" customHeight="1" spans="2:9" x14ac:dyDescent="0.25">
      <c r="B275" s="42"/>
      <c r="C275" s="24"/>
      <c r="D275" s="24"/>
      <c r="E275" s="24"/>
      <c r="F275" s="24"/>
      <c r="G275" s="24"/>
      <c r="H275" s="24"/>
      <c r="I275" s="42"/>
    </row>
    <row r="276" ht="18" customHeight="1" spans="2:9" x14ac:dyDescent="0.25">
      <c r="B276" s="42"/>
      <c r="C276" s="24"/>
      <c r="D276" s="24"/>
      <c r="E276" s="24"/>
      <c r="F276" s="24"/>
      <c r="G276" s="24"/>
      <c r="H276" s="24"/>
      <c r="I276" s="42"/>
    </row>
    <row r="277" ht="18" customHeight="1" spans="2:9" x14ac:dyDescent="0.25">
      <c r="B277" s="42"/>
      <c r="C277" s="24"/>
      <c r="D277" s="24"/>
      <c r="E277" s="24"/>
      <c r="F277" s="24"/>
      <c r="G277" s="24"/>
      <c r="H277" s="24"/>
      <c r="I277" s="42"/>
    </row>
    <row r="278" ht="18" customHeight="1" spans="2:9" x14ac:dyDescent="0.25">
      <c r="B278" s="42"/>
      <c r="C278" s="24"/>
      <c r="D278" s="24"/>
      <c r="E278" s="24"/>
      <c r="F278" s="24"/>
      <c r="G278" s="24"/>
      <c r="H278" s="24"/>
      <c r="I278" s="42"/>
    </row>
    <row r="279" ht="18" customHeight="1" spans="2:9" x14ac:dyDescent="0.25">
      <c r="B279" s="42"/>
      <c r="C279" s="24"/>
      <c r="D279" s="24"/>
      <c r="E279" s="24"/>
      <c r="F279" s="24"/>
      <c r="G279" s="24"/>
      <c r="H279" s="24"/>
      <c r="I279" s="42"/>
    </row>
    <row r="280" ht="18" customHeight="1" spans="2:9" x14ac:dyDescent="0.25">
      <c r="B280" s="42"/>
      <c r="C280" s="24"/>
      <c r="D280" s="24"/>
      <c r="E280" s="24"/>
      <c r="F280" s="24"/>
      <c r="G280" s="24"/>
      <c r="H280" s="24"/>
      <c r="I280" s="42"/>
    </row>
    <row r="281" ht="18" customHeight="1" spans="2:9" x14ac:dyDescent="0.25">
      <c r="B281" s="42"/>
      <c r="C281" s="24"/>
      <c r="D281" s="24"/>
      <c r="E281" s="24"/>
      <c r="F281" s="24"/>
      <c r="G281" s="24"/>
      <c r="H281" s="24"/>
      <c r="I281" s="42"/>
    </row>
    <row r="282" ht="18" customHeight="1" spans="2:9" x14ac:dyDescent="0.25">
      <c r="B282" s="42"/>
      <c r="C282" s="24"/>
      <c r="D282" s="24"/>
      <c r="E282" s="24"/>
      <c r="F282" s="24"/>
      <c r="G282" s="24"/>
      <c r="H282" s="24"/>
      <c r="I282" s="42"/>
    </row>
    <row r="283" ht="18" customHeight="1" spans="2:9" x14ac:dyDescent="0.25">
      <c r="B283" s="42"/>
      <c r="C283" s="24"/>
      <c r="D283" s="24"/>
      <c r="E283" s="24"/>
      <c r="F283" s="24"/>
      <c r="G283" s="24"/>
      <c r="H283" s="24"/>
      <c r="I283" s="42"/>
    </row>
    <row r="284" ht="18" customHeight="1" spans="2:9" x14ac:dyDescent="0.25">
      <c r="B284" s="42"/>
      <c r="C284" s="24"/>
      <c r="D284" s="24"/>
      <c r="E284" s="24"/>
      <c r="F284" s="24"/>
      <c r="G284" s="24"/>
      <c r="H284" s="24"/>
      <c r="I284" s="42"/>
    </row>
    <row r="285" ht="18" customHeight="1" spans="2:9" x14ac:dyDescent="0.25">
      <c r="B285" s="42"/>
      <c r="C285" s="24"/>
      <c r="D285" s="24"/>
      <c r="E285" s="24"/>
      <c r="F285" s="24"/>
      <c r="G285" s="24"/>
      <c r="H285" s="24"/>
      <c r="I285" s="42"/>
    </row>
    <row r="286" ht="18" customHeight="1" spans="2:9" x14ac:dyDescent="0.25">
      <c r="B286" s="42"/>
      <c r="C286" s="24"/>
      <c r="D286" s="24"/>
      <c r="E286" s="24"/>
      <c r="F286" s="24"/>
      <c r="G286" s="24"/>
      <c r="H286" s="24"/>
      <c r="I286" s="42"/>
    </row>
    <row r="287" ht="18" customHeight="1" spans="2:9" x14ac:dyDescent="0.25">
      <c r="B287" s="42"/>
      <c r="C287" s="24"/>
      <c r="D287" s="24"/>
      <c r="E287" s="24"/>
      <c r="F287" s="24"/>
      <c r="G287" s="24"/>
      <c r="H287" s="24"/>
      <c r="I287" s="42"/>
    </row>
    <row r="288" ht="18" customHeight="1" spans="2:9" x14ac:dyDescent="0.25">
      <c r="B288" s="42"/>
      <c r="C288" s="24"/>
      <c r="D288" s="24"/>
      <c r="E288" s="24"/>
      <c r="F288" s="24"/>
      <c r="G288" s="24"/>
      <c r="H288" s="24"/>
      <c r="I288" s="42"/>
    </row>
    <row r="289" ht="18" customHeight="1" spans="2:9" x14ac:dyDescent="0.25">
      <c r="B289" s="42"/>
      <c r="C289" s="24"/>
      <c r="D289" s="24"/>
      <c r="E289" s="24"/>
      <c r="F289" s="24"/>
      <c r="G289" s="24"/>
      <c r="H289" s="24"/>
      <c r="I289" s="42"/>
    </row>
    <row r="290" ht="18" customHeight="1" spans="2:9" x14ac:dyDescent="0.25">
      <c r="B290" s="42"/>
      <c r="C290" s="24"/>
      <c r="D290" s="24"/>
      <c r="E290" s="24"/>
      <c r="F290" s="24"/>
      <c r="G290" s="24"/>
      <c r="H290" s="24"/>
      <c r="I290" s="42"/>
    </row>
    <row r="291" ht="18" customHeight="1" spans="2:9" x14ac:dyDescent="0.25">
      <c r="B291" s="42"/>
      <c r="C291" s="24"/>
      <c r="D291" s="24"/>
      <c r="E291" s="24"/>
      <c r="F291" s="24"/>
      <c r="G291" s="24"/>
      <c r="H291" s="24"/>
      <c r="I291" s="42"/>
    </row>
    <row r="292" ht="18" customHeight="1" spans="2:9" x14ac:dyDescent="0.25">
      <c r="B292" s="42"/>
      <c r="C292" s="24"/>
      <c r="D292" s="24"/>
      <c r="E292" s="24"/>
      <c r="F292" s="24"/>
      <c r="G292" s="24"/>
      <c r="H292" s="24"/>
      <c r="I292" s="42"/>
    </row>
    <row r="293" ht="18" customHeight="1" spans="2:9" x14ac:dyDescent="0.25">
      <c r="B293" s="42"/>
      <c r="C293" s="24"/>
      <c r="D293" s="24"/>
      <c r="E293" s="24"/>
      <c r="F293" s="24"/>
      <c r="G293" s="24"/>
      <c r="H293" s="24"/>
      <c r="I293" s="42"/>
    </row>
    <row r="294" ht="18" customHeight="1" spans="2:9" x14ac:dyDescent="0.25">
      <c r="B294" s="42"/>
      <c r="C294" s="24"/>
      <c r="D294" s="24"/>
      <c r="E294" s="24"/>
      <c r="F294" s="24"/>
      <c r="G294" s="24"/>
      <c r="H294" s="24"/>
      <c r="I294" s="42"/>
    </row>
    <row r="295" ht="18" customHeight="1" spans="2:9" x14ac:dyDescent="0.25">
      <c r="B295" s="42"/>
      <c r="C295" s="24"/>
      <c r="D295" s="24"/>
      <c r="E295" s="24"/>
      <c r="F295" s="24"/>
      <c r="G295" s="24"/>
      <c r="H295" s="24"/>
      <c r="I295" s="42"/>
    </row>
    <row r="296" ht="18" customHeight="1" spans="2:9" x14ac:dyDescent="0.25">
      <c r="B296" s="42"/>
      <c r="C296" s="24"/>
      <c r="D296" s="24"/>
      <c r="E296" s="24"/>
      <c r="F296" s="24"/>
      <c r="G296" s="24"/>
      <c r="H296" s="24"/>
      <c r="I296" s="42"/>
    </row>
    <row r="297" ht="18" customHeight="1" spans="2:9" x14ac:dyDescent="0.25">
      <c r="B297" s="42"/>
      <c r="C297" s="24"/>
      <c r="D297" s="24"/>
      <c r="E297" s="24"/>
      <c r="F297" s="24"/>
      <c r="G297" s="24"/>
      <c r="H297" s="24"/>
      <c r="I297" s="42"/>
    </row>
    <row r="298" ht="18" customHeight="1" spans="2:9" x14ac:dyDescent="0.25">
      <c r="B298" s="42"/>
      <c r="C298" s="24"/>
      <c r="D298" s="24"/>
      <c r="E298" s="24"/>
      <c r="F298" s="24"/>
      <c r="G298" s="24"/>
      <c r="H298" s="24"/>
      <c r="I298" s="42"/>
    </row>
    <row r="299" ht="18" customHeight="1" spans="2:9" x14ac:dyDescent="0.25">
      <c r="B299" s="42"/>
      <c r="C299" s="24"/>
      <c r="D299" s="24"/>
      <c r="E299" s="24"/>
      <c r="F299" s="24"/>
      <c r="G299" s="24"/>
      <c r="H299" s="24"/>
      <c r="I299" s="42"/>
    </row>
    <row r="300" ht="18" customHeight="1" spans="2:9" x14ac:dyDescent="0.25">
      <c r="B300" s="42"/>
      <c r="C300" s="24"/>
      <c r="D300" s="24"/>
      <c r="E300" s="24"/>
      <c r="F300" s="24"/>
      <c r="G300" s="24"/>
      <c r="H300" s="24"/>
      <c r="I300" s="42"/>
    </row>
    <row r="301" ht="18" customHeight="1" spans="2:9" x14ac:dyDescent="0.25">
      <c r="B301" s="42"/>
      <c r="C301" s="24"/>
      <c r="D301" s="24"/>
      <c r="E301" s="24"/>
      <c r="F301" s="24"/>
      <c r="G301" s="24"/>
      <c r="H301" s="24"/>
      <c r="I301" s="42"/>
    </row>
    <row r="302" ht="18" customHeight="1" spans="2:9" x14ac:dyDescent="0.25">
      <c r="B302" s="42"/>
      <c r="C302" s="24"/>
      <c r="D302" s="24"/>
      <c r="E302" s="24"/>
      <c r="F302" s="24"/>
      <c r="G302" s="24"/>
      <c r="H302" s="24"/>
      <c r="I302" s="42"/>
    </row>
    <row r="303" ht="18" customHeight="1" spans="2:9" x14ac:dyDescent="0.25">
      <c r="B303" s="42"/>
      <c r="C303" s="24"/>
      <c r="D303" s="24"/>
      <c r="E303" s="24"/>
      <c r="F303" s="24"/>
      <c r="G303" s="24"/>
      <c r="H303" s="24"/>
      <c r="I303" s="42"/>
    </row>
    <row r="304" ht="18" customHeight="1" spans="2:9" x14ac:dyDescent="0.25">
      <c r="B304" s="42"/>
      <c r="C304" s="24"/>
      <c r="D304" s="24"/>
      <c r="E304" s="24"/>
      <c r="F304" s="24"/>
      <c r="G304" s="24"/>
      <c r="H304" s="24"/>
      <c r="I304" s="42"/>
    </row>
    <row r="305" ht="18" customHeight="1" spans="2:9" x14ac:dyDescent="0.25">
      <c r="B305" s="42"/>
      <c r="C305" s="24"/>
      <c r="D305" s="24"/>
      <c r="E305" s="24"/>
      <c r="F305" s="24"/>
      <c r="G305" s="24"/>
      <c r="H305" s="24"/>
      <c r="I305" s="42"/>
    </row>
  </sheetData>
  <sheetProtection sheet="1" formatColumns="0" sort="0" autoFilter="0"/>
  <mergeCells count="1">
    <mergeCell ref="E1:I1"/>
  </mergeCells>
  <dataValidations count="2">
    <dataValidation type="list" allowBlank="1" sqref="D10:D305">
      <formula1>"Check-in,Mid-tenancy,Check-out,Repair visit,Other"</formula1>
    </dataValidation>
    <dataValidation type="list" allowBlank="1" sqref="D6:D305">
      <formula1>"Check-in,Mid-tenancy,Check-out,Repair visit,Other"</formula1>
    </dataValidation>
  </dataValidations>
  <hyperlinks>
    <hyperlink ref="J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9"/>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22</v>
      </c>
      <c r="D1" s="26"/>
      <c r="E1" s="27" t="s">
        <v>23</v>
      </c>
    </row>
    <row r="2" ht="18" customHeight="1" spans="2:2" x14ac:dyDescent="0.25">
      <c r="B2" s="28" t="s">
        <v>27</v>
      </c>
    </row>
    <row r="3" ht="6" customHeight="1" spans="2:4" x14ac:dyDescent="0.25">
      <c r="B3" s="29"/>
      <c r="C3" s="29"/>
      <c r="D3" s="29"/>
    </row>
    <row r="5" ht="20" customHeight="1" spans="2:4" x14ac:dyDescent="0.25">
      <c r="B5" s="47" t="s">
        <v>75</v>
      </c>
      <c r="C5" s="48">
        <f>COUNT(Deposits!$F$6:$F$305)</f>
        <v>0</v>
      </c>
      <c r="D5" s="49" t="s">
        <v>76</v>
      </c>
    </row>
    <row r="6" ht="20" customHeight="1" spans="2:4" x14ac:dyDescent="0.25">
      <c r="B6" s="47" t="s">
        <v>77</v>
      </c>
      <c r="C6" s="50">
        <f>SUM(Deposits!$F$6:$F$305)</f>
        <v>0</v>
      </c>
      <c r="D6" s="49" t="s">
        <v>78</v>
      </c>
    </row>
    <row r="7" ht="20" customHeight="1" spans="2:4" x14ac:dyDescent="0.25">
      <c r="B7" s="47" t="s">
        <v>79</v>
      </c>
      <c r="C7" s="50">
        <f>SUM(Deposits!$O$6:$O$305)</f>
        <v>0</v>
      </c>
      <c r="D7" s="49" t="s">
        <v>80</v>
      </c>
    </row>
    <row r="8" ht="20" customHeight="1" spans="2:4" x14ac:dyDescent="0.25">
      <c r="B8" s="47" t="s">
        <v>81</v>
      </c>
      <c r="C8" s="50">
        <f>SUM(Deposits!$P$6:$P$305)</f>
        <v>0</v>
      </c>
      <c r="D8" s="49" t="s">
        <v>82</v>
      </c>
    </row>
    <row r="9" ht="24" customHeight="1" spans="2:4" x14ac:dyDescent="0.25">
      <c r="B9" s="46" t="s">
        <v>83</v>
      </c>
      <c r="C9" s="37">
        <f>SUMIFS(Deposits!$F$6:$F$305,Deposits!$N$6:$N$305,"")</f>
        <v>0</v>
      </c>
      <c r="D9" s="51"/>
    </row>
    <row r="11" ht="22" customHeight="1" spans="2:4" x14ac:dyDescent="0.25">
      <c r="B11" s="52" t="str">
        <f>IF(COUNTIF(Deposits!$M$6:$M$305,"! Over the cap")&gt;0,"! Check: a deposit is over the cap for its rent (England)","✓ No deposit is over the cap for its rent")</f>
        <v>✓ No deposit is over the cap for its rent</v>
      </c>
      <c r="C11" s="52"/>
      <c r="D11" s="52"/>
    </row>
    <row r="13" ht="22" customHeight="1" spans="2:4" x14ac:dyDescent="0.25">
      <c r="B13" s="52" t="str">
        <f>IF(COUNTIF(Deposits!$M$6:$M$305,"! Not protected yet")&gt;0,"! Check: a deposit isn't logged as protected yet","✓ Every deposit is logged as protected")</f>
        <v>✓ Every deposit is logged as protected</v>
      </c>
      <c r="C13" s="52"/>
      <c r="D13" s="52"/>
    </row>
    <row r="15" ht="22" customHeight="1" spans="2:4" x14ac:dyDescent="0.25">
      <c r="B15" s="52" t="str">
        <f>IF(COUNTIF(Deposits!$M$6:$M$305,"! Protected after 30 days")&gt;0,"! Check: a deposit was protected more than 30 days after you got it","✓ Every deposit was protected within 30 days")</f>
        <v>✓ Every deposit was protected within 30 days</v>
      </c>
      <c r="C15" s="52"/>
      <c r="D15" s="52"/>
    </row>
    <row r="17" ht="22" customHeight="1" spans="2:4" x14ac:dyDescent="0.25">
      <c r="B17" s="52" t="str">
        <f>IF(COUNTIF(Deposits!$M$6:$M$305,"! Information not logged in 30 days")&gt;0,"! Check: the required information isn't logged within 30 days","✓ The required information is logged within 30 days")</f>
        <v>✓ The required information is logged within 30 days</v>
      </c>
      <c r="C17" s="52"/>
      <c r="D17" s="52"/>
    </row>
    <row r="19" ht="22" customHeight="1" spans="2:4" x14ac:dyDescent="0.25">
      <c r="B19" s="52" t="str">
        <f>IF(COUNTIFS(Inspections!$H$6:$H$305,"&lt;&gt;",Inspections!$I$6:$I$305,"")&gt;0,"! An inspection has a follow-up not done yet","✓ Every inspection follow-up is done")</f>
        <v>✓ Every inspection follow-up is done</v>
      </c>
      <c r="C19" s="52"/>
      <c r="D19" s="52"/>
    </row>
  </sheetData>
  <sheetProtection sheet="1" formatColumns="0" sort="0" autoFilter="0"/>
  <mergeCells count="6">
    <mergeCell ref="C1:D1"/>
    <mergeCell ref="B11:D11"/>
    <mergeCell ref="B13:D13"/>
    <mergeCell ref="B15:D15"/>
    <mergeCell ref="B17:D17"/>
    <mergeCell ref="B19:D19"/>
  </mergeCells>
  <conditionalFormatting sqref="B11"/>
  <conditionalFormatting sqref="C11"/>
  <conditionalFormatting sqref="D11"/>
  <conditionalFormatting sqref="B13"/>
  <conditionalFormatting sqref="C13"/>
  <conditionalFormatting sqref="D13"/>
  <conditionalFormatting sqref="B15"/>
  <conditionalFormatting sqref="C15"/>
  <conditionalFormatting sqref="D15"/>
  <conditionalFormatting sqref="B17"/>
  <conditionalFormatting sqref="C17"/>
  <conditionalFormatting sqref="D17"/>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4"/>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22</v>
      </c>
      <c r="D1" s="26"/>
      <c r="E1" s="26"/>
      <c r="F1" s="27" t="s">
        <v>23</v>
      </c>
    </row>
    <row r="2" ht="18" customHeight="1" spans="2:2" x14ac:dyDescent="0.25">
      <c r="B2" s="28" t="s">
        <v>84</v>
      </c>
    </row>
    <row r="3" ht="6" customHeight="1" spans="2:5" x14ac:dyDescent="0.25">
      <c r="B3" s="29"/>
      <c r="C3" s="29"/>
      <c r="D3" s="29"/>
      <c r="E3" s="29"/>
    </row>
    <row r="4" ht="6" customHeight="1" x14ac:dyDescent="0.25"/>
    <row r="5" ht="22" customHeight="1" spans="2:5" x14ac:dyDescent="0.25">
      <c r="B5" s="40" t="s">
        <v>85</v>
      </c>
      <c r="C5" s="41" t="s">
        <v>86</v>
      </c>
      <c r="D5" s="40" t="s">
        <v>87</v>
      </c>
      <c r="E5" s="40" t="s">
        <v>88</v>
      </c>
    </row>
    <row r="6" ht="18" customHeight="1" spans="2:5" x14ac:dyDescent="0.25">
      <c r="B6" s="53" t="s">
        <v>89</v>
      </c>
      <c r="C6" s="54">
        <v>30</v>
      </c>
      <c r="D6" s="55" t="s">
        <v>90</v>
      </c>
      <c r="E6" s="53" t="s">
        <v>91</v>
      </c>
    </row>
    <row r="7" ht="18" customHeight="1" spans="2:5" x14ac:dyDescent="0.25">
      <c r="B7" s="53" t="s">
        <v>92</v>
      </c>
      <c r="C7" s="54">
        <v>30</v>
      </c>
      <c r="D7" s="55" t="s">
        <v>93</v>
      </c>
      <c r="E7" s="53" t="s">
        <v>91</v>
      </c>
    </row>
    <row r="8" ht="18" customHeight="1" spans="2:5" x14ac:dyDescent="0.25">
      <c r="B8" s="53" t="s">
        <v>94</v>
      </c>
      <c r="C8" s="54">
        <v>10</v>
      </c>
      <c r="D8" s="55" t="s">
        <v>90</v>
      </c>
      <c r="E8" s="53" t="s">
        <v>91</v>
      </c>
    </row>
    <row r="9" ht="18" customHeight="1" spans="2:5" x14ac:dyDescent="0.25">
      <c r="B9" s="53" t="s">
        <v>95</v>
      </c>
      <c r="C9" s="54">
        <v>5</v>
      </c>
      <c r="D9" s="55" t="s">
        <v>96</v>
      </c>
      <c r="E9" s="53" t="s">
        <v>91</v>
      </c>
    </row>
    <row r="10" ht="18" customHeight="1" spans="2:5" x14ac:dyDescent="0.25">
      <c r="B10" s="53" t="s">
        <v>97</v>
      </c>
      <c r="C10" s="54">
        <v>6</v>
      </c>
      <c r="D10" s="55" t="s">
        <v>96</v>
      </c>
      <c r="E10" s="53" t="s">
        <v>91</v>
      </c>
    </row>
    <row r="11" ht="18" customHeight="1" spans="2:5" x14ac:dyDescent="0.25">
      <c r="B11" s="53" t="s">
        <v>98</v>
      </c>
      <c r="C11" s="56">
        <v>50000</v>
      </c>
      <c r="D11" s="55" t="s">
        <v>96</v>
      </c>
      <c r="E11" s="53" t="s">
        <v>91</v>
      </c>
    </row>
    <row r="12" ht="18" customHeight="1" spans="2:5" x14ac:dyDescent="0.25">
      <c r="B12" s="53" t="s">
        <v>99</v>
      </c>
      <c r="C12" s="54">
        <v>52</v>
      </c>
      <c r="D12" s="55" t="s">
        <v>100</v>
      </c>
      <c r="E12" s="53" t="s">
        <v>91</v>
      </c>
    </row>
    <row r="13" ht="18" customHeight="1" spans="2:5" x14ac:dyDescent="0.25">
      <c r="B13" s="53" t="s">
        <v>101</v>
      </c>
      <c r="C13" s="57" t="s">
        <v>102</v>
      </c>
      <c r="D13" s="55" t="s">
        <v>90</v>
      </c>
      <c r="E13" s="53" t="s">
        <v>91</v>
      </c>
    </row>
    <row r="14" ht="18" customHeight="1" spans="2:5" x14ac:dyDescent="0.25">
      <c r="B14" s="53" t="s">
        <v>103</v>
      </c>
      <c r="C14" s="56">
        <v>100000</v>
      </c>
      <c r="D14" s="55" t="s">
        <v>96</v>
      </c>
      <c r="E14" s="53" t="s">
        <v>91</v>
      </c>
    </row>
  </sheetData>
  <sheetProtection sheet="1" formatColumns="0" sort="0" autoFilter="0"/>
  <mergeCells count="1">
    <mergeCell ref="C1:E1"/>
  </mergeCells>
  <hyperlinks>
    <hyperlink ref="F1" r:id="rId1" location="#'Start'!A1"/>
    <hyperlink ref="D6" r:id="rId2"/>
    <hyperlink ref="D7" r:id="rId3"/>
    <hyperlink ref="D8" r:id="rId4"/>
    <hyperlink ref="D9" r:id="rId5"/>
    <hyperlink ref="D10" r:id="rId6"/>
    <hyperlink ref="D11" r:id="rId7"/>
    <hyperlink ref="D12" r:id="rId8"/>
    <hyperlink ref="D13" r:id="rId9"/>
    <hyperlink ref="D14" r:id="rId10"/>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Deposits</vt:lpstr>
      <vt:lpstr>Inspections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Deposit and inspection log</dc:title>
  <dc:subject/>
  <dc:description/>
  <cp:keywords/>
  <cp:category/>
  <cp:lastModifiedBy>Neatsums Templates</cp:lastModifiedBy>
  <dcterms:created xsi:type="dcterms:W3CDTF">2026-10-18T09:00:00Z</dcterms:created>
  <dcterms:modified xsi:type="dcterms:W3CDTF">2026-10-18T09:00:00Z</dcterms:modified>
</cp:coreProperties>
</file>